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70" windowWidth="11055" windowHeight="5790" activeTab="3"/>
  </bookViews>
  <sheets>
    <sheet name="Вика-60 + Кордон" sheetId="1" r:id="rId1"/>
    <sheet name="Акрил" sheetId="2" r:id="rId2"/>
    <sheet name="Синтал" sheetId="3" r:id="rId3"/>
    <sheet name="Швыдко металик, перлам" sheetId="4" r:id="rId4"/>
  </sheets>
  <definedNames>
    <definedName name="_xlnm.Print_Titles" localSheetId="1">'Акрил'!$7:$7</definedName>
    <definedName name="_xlnm.Print_Titles" localSheetId="0">'Вика-60 + Кордон'!$7:$7</definedName>
    <definedName name="_xlnm.Print_Titles" localSheetId="2">'Синтал'!$11:$11</definedName>
    <definedName name="_xlnm.Print_Titles" localSheetId="3">'Швыдко металик, перлам'!$7:$7</definedName>
    <definedName name="_xlnm.Print_Area" localSheetId="1">'Акрил'!$A$1:$F$85</definedName>
    <definedName name="_xlnm.Print_Area" localSheetId="0">'Вика-60 + Кордон'!$A$1:$G$67</definedName>
    <definedName name="_xlnm.Print_Area" localSheetId="2">'Синтал'!$A$5:$S$55</definedName>
    <definedName name="_xlnm.Print_Area" localSheetId="3">'Швыдко металик, перлам'!$A$1:$G$57</definedName>
  </definedNames>
  <calcPr fullCalcOnLoad="1"/>
</workbook>
</file>

<file path=xl/sharedStrings.xml><?xml version="1.0" encoding="utf-8"?>
<sst xmlns="http://schemas.openxmlformats.org/spreadsheetml/2006/main" count="391" uniqueCount="276">
  <si>
    <t xml:space="preserve">УТВЕРЖДАЮ      </t>
  </si>
  <si>
    <t>Директор фирмы "Швыдко"</t>
  </si>
  <si>
    <t>________________ В.Якушко</t>
  </si>
  <si>
    <t>"___"_______________2003г.</t>
  </si>
  <si>
    <t>Наименование продукции</t>
  </si>
  <si>
    <t>ВНИМАНИЕ!</t>
  </si>
  <si>
    <t>Предусмотрена гибкая система скидок.</t>
  </si>
  <si>
    <t>Фасовка</t>
  </si>
  <si>
    <t>№</t>
  </si>
  <si>
    <t>Цена за фасовку, грн.</t>
  </si>
  <si>
    <t>0,8х14</t>
  </si>
  <si>
    <t>2,0х6</t>
  </si>
  <si>
    <t>МЛ-12</t>
  </si>
  <si>
    <t>Арахис</t>
  </si>
  <si>
    <t>Медео</t>
  </si>
  <si>
    <t>Белая ночь</t>
  </si>
  <si>
    <t>Бежевая</t>
  </si>
  <si>
    <t>Ярко-голубая 481</t>
  </si>
  <si>
    <t>Песочная</t>
  </si>
  <si>
    <t>Светло-бежевая</t>
  </si>
  <si>
    <t>Кремовая</t>
  </si>
  <si>
    <t>Светло-дымчатая</t>
  </si>
  <si>
    <t>Светло-серая</t>
  </si>
  <si>
    <t>Синяя 1115</t>
  </si>
  <si>
    <t xml:space="preserve">Белая </t>
  </si>
  <si>
    <t>Серая</t>
  </si>
  <si>
    <t>Босфор</t>
  </si>
  <si>
    <t>Черная</t>
  </si>
  <si>
    <t>Темно-бежевая</t>
  </si>
  <si>
    <t>Мурена</t>
  </si>
  <si>
    <t>Серо-голубая</t>
  </si>
  <si>
    <t>Светло-серая 02</t>
  </si>
  <si>
    <t>Защитная</t>
  </si>
  <si>
    <t>Оливковая</t>
  </si>
  <si>
    <t>Нарцисс</t>
  </si>
  <si>
    <t>Ярко-зеленая</t>
  </si>
  <si>
    <t>Палевая</t>
  </si>
  <si>
    <t xml:space="preserve">Охра золотистая </t>
  </si>
  <si>
    <t>Морская волна</t>
  </si>
  <si>
    <t>Зеленый сад</t>
  </si>
  <si>
    <t>Оранжевая 121</t>
  </si>
  <si>
    <t>Белый газ</t>
  </si>
  <si>
    <t xml:space="preserve">Синяя </t>
  </si>
  <si>
    <t>Красная 42</t>
  </si>
  <si>
    <t>Серая 671</t>
  </si>
  <si>
    <t>Темно-кр.-оранж.</t>
  </si>
  <si>
    <t>Ангара</t>
  </si>
  <si>
    <t>Балтика</t>
  </si>
  <si>
    <t>Белая 202</t>
  </si>
  <si>
    <t>Наутилус</t>
  </si>
  <si>
    <t>Белая 233</t>
  </si>
  <si>
    <t>Синевато-зеленая</t>
  </si>
  <si>
    <t xml:space="preserve">Грунты </t>
  </si>
  <si>
    <t>Гольфстрим</t>
  </si>
  <si>
    <t>Васильковая</t>
  </si>
  <si>
    <t>Грунт ГФ-0163 коричневый</t>
  </si>
  <si>
    <t>1,0 кг х 14</t>
  </si>
  <si>
    <t>Динго</t>
  </si>
  <si>
    <t>Темно-синяя</t>
  </si>
  <si>
    <t>2,4 кг х 6</t>
  </si>
  <si>
    <t>Нарва</t>
  </si>
  <si>
    <t>Апельсин КАМАЗ</t>
  </si>
  <si>
    <t>Грунт ЭП-0228 серый</t>
  </si>
  <si>
    <t>Бледно-бежевая</t>
  </si>
  <si>
    <t>Оранжевая</t>
  </si>
  <si>
    <t>2,0 кг х 6</t>
  </si>
  <si>
    <t>Гоби</t>
  </si>
  <si>
    <t>Кипарис</t>
  </si>
  <si>
    <t>Разбавители</t>
  </si>
  <si>
    <t>Светлая серо-беж.</t>
  </si>
  <si>
    <t>Лоза</t>
  </si>
  <si>
    <t>Р-197 "Вика"</t>
  </si>
  <si>
    <t>0,4 кг х 30</t>
  </si>
  <si>
    <t>Светло-голубая</t>
  </si>
  <si>
    <t>Монте-карло</t>
  </si>
  <si>
    <t>Ускорители сушки</t>
  </si>
  <si>
    <t>Светло-зеленая</t>
  </si>
  <si>
    <t>Синяя полночь</t>
  </si>
  <si>
    <t>Диур "Вика"</t>
  </si>
  <si>
    <t>0,085 кг х 96</t>
  </si>
  <si>
    <t>Серо-белая</t>
  </si>
  <si>
    <t>Океан</t>
  </si>
  <si>
    <t>0,2 кг х 36</t>
  </si>
  <si>
    <t>Серовато-голубая</t>
  </si>
  <si>
    <t>0,09 кг х 60</t>
  </si>
  <si>
    <t>Серовато-зеленая</t>
  </si>
  <si>
    <t>Баклажановая</t>
  </si>
  <si>
    <t>0,2 кг х 42</t>
  </si>
  <si>
    <t>Сенеж</t>
  </si>
  <si>
    <t>Желтая 1035</t>
  </si>
  <si>
    <t>Золотисто-желтая</t>
  </si>
  <si>
    <t>Бриз</t>
  </si>
  <si>
    <t>Светло-желтая</t>
  </si>
  <si>
    <t>Лиана</t>
  </si>
  <si>
    <t>Белая 201</t>
  </si>
  <si>
    <t>Флора</t>
  </si>
  <si>
    <t>Желтовато-белая</t>
  </si>
  <si>
    <t>Вишневая 02</t>
  </si>
  <si>
    <t>Лилия</t>
  </si>
  <si>
    <t>Гранатовая</t>
  </si>
  <si>
    <t>Лотос</t>
  </si>
  <si>
    <t>Красная 1015</t>
  </si>
  <si>
    <t>Пицунда</t>
  </si>
  <si>
    <t>Рубин</t>
  </si>
  <si>
    <t>Сливочно-белая</t>
  </si>
  <si>
    <t>Торнадо</t>
  </si>
  <si>
    <t>Слоновая кость</t>
  </si>
  <si>
    <t>Гренадер</t>
  </si>
  <si>
    <t>Голубая</t>
  </si>
  <si>
    <t>Кармен</t>
  </si>
  <si>
    <t>Офелия</t>
  </si>
  <si>
    <t>Реклама</t>
  </si>
  <si>
    <t xml:space="preserve">Темно-коричневая </t>
  </si>
  <si>
    <t>Чайная роза</t>
  </si>
  <si>
    <t>Фасовка, кг</t>
  </si>
  <si>
    <t>Упаковка, шт.</t>
  </si>
  <si>
    <t>Акриловые эмали АК-1301</t>
  </si>
  <si>
    <t xml:space="preserve">Желтовато-белая </t>
  </si>
  <si>
    <t xml:space="preserve">Серо-белая </t>
  </si>
  <si>
    <t xml:space="preserve">Сливочно-белая </t>
  </si>
  <si>
    <t>Балтика 420</t>
  </si>
  <si>
    <t>Васильковая 497</t>
  </si>
  <si>
    <t>Зеленый сад 307</t>
  </si>
  <si>
    <t>Мурена 377</t>
  </si>
  <si>
    <t>Синяя 464</t>
  </si>
  <si>
    <t>Синяя полночь 447</t>
  </si>
  <si>
    <t>Черная 601</t>
  </si>
  <si>
    <t>Темная красно-оранжевая.</t>
  </si>
  <si>
    <t>Медео 428</t>
  </si>
  <si>
    <t>Монте-Карло 403</t>
  </si>
  <si>
    <t>Охра золотистая</t>
  </si>
  <si>
    <t>Баклажановая 107</t>
  </si>
  <si>
    <t>Вишневая 02 (127)</t>
  </si>
  <si>
    <t>Гранатовая 180</t>
  </si>
  <si>
    <t>Океан 449</t>
  </si>
  <si>
    <t xml:space="preserve">Оранжевая  </t>
  </si>
  <si>
    <t>Рубин 110</t>
  </si>
  <si>
    <t>Кармен 118</t>
  </si>
  <si>
    <t>Мулен-руж</t>
  </si>
  <si>
    <t>Лак АК-1112 "Вика-люкс"</t>
  </si>
  <si>
    <t>Эмаль АК-142 (1-компонентная)</t>
  </si>
  <si>
    <t>Отвердитель 1301 "Вика-отвердитель"</t>
  </si>
  <si>
    <t>Разбавитель 1301 М (медленный)</t>
  </si>
  <si>
    <t>белая 202</t>
  </si>
  <si>
    <t>ЧП Хижняк А.В.</t>
  </si>
  <si>
    <t xml:space="preserve">ЧП Хижняк А.В.         </t>
  </si>
  <si>
    <t>Петергоф</t>
  </si>
  <si>
    <t>Атлантика</t>
  </si>
  <si>
    <t>Лак АК-1115 "Вика-люкс"</t>
  </si>
  <si>
    <t>Сальвия</t>
  </si>
  <si>
    <t>Бальзам</t>
  </si>
  <si>
    <t>разбавитель Вика-60 (пластик)</t>
  </si>
  <si>
    <t>разбавитель Вика-60 (жесть)</t>
  </si>
  <si>
    <t>Антикоррозионное покрытие "Кордон"</t>
  </si>
  <si>
    <t>Мастика антишумовая "Барьер"</t>
  </si>
  <si>
    <t>МЛ-1110</t>
  </si>
  <si>
    <t>ОАО "ПОЛИКОМПЛАСТ"</t>
  </si>
  <si>
    <t>Грунтовка по пластику КЧ-0309</t>
  </si>
  <si>
    <t>Цена за фасовку, грн</t>
  </si>
  <si>
    <t>Цена в грн за фасовку</t>
  </si>
  <si>
    <t>Цены указаны в ГРН</t>
  </si>
  <si>
    <t>белая 233</t>
  </si>
  <si>
    <t>серо-белая</t>
  </si>
  <si>
    <t>черная</t>
  </si>
  <si>
    <t>мурена</t>
  </si>
  <si>
    <t>синяя полночь</t>
  </si>
  <si>
    <t>океан</t>
  </si>
  <si>
    <t>бледно-бежевая</t>
  </si>
  <si>
    <t>защитная</t>
  </si>
  <si>
    <t>желтовато-белая</t>
  </si>
  <si>
    <t>голубая</t>
  </si>
  <si>
    <t>рубин</t>
  </si>
  <si>
    <t>Цена, грн.</t>
  </si>
  <si>
    <t>Цена в ГРН за фасовку</t>
  </si>
  <si>
    <t>Цена, грн</t>
  </si>
  <si>
    <t>Цена в ГРН</t>
  </si>
  <si>
    <t>Изур-021 "Вика"</t>
  </si>
  <si>
    <t>апельсин иж</t>
  </si>
  <si>
    <t>балтика</t>
  </si>
  <si>
    <t>белая 201</t>
  </si>
  <si>
    <t>белая ночь</t>
  </si>
  <si>
    <t>белый газ</t>
  </si>
  <si>
    <t>босфор</t>
  </si>
  <si>
    <t>васильковая</t>
  </si>
  <si>
    <t>гранатовая</t>
  </si>
  <si>
    <t>кипарис</t>
  </si>
  <si>
    <t>кремовая</t>
  </si>
  <si>
    <t>медео</t>
  </si>
  <si>
    <t>монте-карло</t>
  </si>
  <si>
    <t>морская волна</t>
  </si>
  <si>
    <t>оранжевая</t>
  </si>
  <si>
    <t>охра золотистая</t>
  </si>
  <si>
    <t>песочная</t>
  </si>
  <si>
    <t>светло-бежевая</t>
  </si>
  <si>
    <t>светло-серая</t>
  </si>
  <si>
    <t>светло серо-бежевая</t>
  </si>
  <si>
    <t xml:space="preserve">синяя </t>
  </si>
  <si>
    <t>ярко-голубая</t>
  </si>
  <si>
    <t>Тел/факс. (0626) 444-959, 444-960</t>
  </si>
  <si>
    <t xml:space="preserve">моб. +38 (050) 4485953 </t>
  </si>
  <si>
    <t>E-Mail: mail@autokraski.dn.ua</t>
  </si>
  <si>
    <t>http://autokraski.dn.ua</t>
  </si>
  <si>
    <t xml:space="preserve">баклажановая </t>
  </si>
  <si>
    <t>вишнёвая</t>
  </si>
  <si>
    <t>жёлтая 1035</t>
  </si>
  <si>
    <t>зелёный сад</t>
  </si>
  <si>
    <t>золотисто-жёлтая</t>
  </si>
  <si>
    <t>красная 42</t>
  </si>
  <si>
    <t>светло-зелёная</t>
  </si>
  <si>
    <t xml:space="preserve">серая </t>
  </si>
  <si>
    <t>серая  671</t>
  </si>
  <si>
    <t>тёмно-бежевая</t>
  </si>
  <si>
    <t>тёмно-коричневая</t>
  </si>
  <si>
    <t>тёмно кр.-ор.</t>
  </si>
  <si>
    <t>тёмно-синяя</t>
  </si>
  <si>
    <t>Белый ГАЗ</t>
  </si>
  <si>
    <t>Серовато голубая</t>
  </si>
  <si>
    <t>Синевато зеленая</t>
  </si>
  <si>
    <t>Кедр</t>
  </si>
  <si>
    <t>Морская пучина</t>
  </si>
  <si>
    <t>Лаванда</t>
  </si>
  <si>
    <t>Разбавитель 1301 (универсальный)</t>
  </si>
  <si>
    <t>Мальва</t>
  </si>
  <si>
    <t xml:space="preserve">Цена за фасовку </t>
  </si>
  <si>
    <t>авантюрин 602</t>
  </si>
  <si>
    <t>аквамарин люкс 460</t>
  </si>
  <si>
    <t>валюта 310</t>
  </si>
  <si>
    <t>корсика 370</t>
  </si>
  <si>
    <t>мокрый асфальт 626</t>
  </si>
  <si>
    <t>опал 419</t>
  </si>
  <si>
    <t>приз 276</t>
  </si>
  <si>
    <t>сандал 670</t>
  </si>
  <si>
    <t>чароит 408</t>
  </si>
  <si>
    <t>электрон 415</t>
  </si>
  <si>
    <t>зеленый 963</t>
  </si>
  <si>
    <t>изумруд 385</t>
  </si>
  <si>
    <t>лагуна 487</t>
  </si>
  <si>
    <t>лазурно-синий 498</t>
  </si>
  <si>
    <t>нептун 628</t>
  </si>
  <si>
    <t>сапфир 446</t>
  </si>
  <si>
    <t>серебристый 640</t>
  </si>
  <si>
    <t>табак 399</t>
  </si>
  <si>
    <t>фея 416</t>
  </si>
  <si>
    <t>афалина 421</t>
  </si>
  <si>
    <t>игуана 311</t>
  </si>
  <si>
    <t>серебристый 690 (снежная королева)</t>
  </si>
  <si>
    <t>папирус 387</t>
  </si>
  <si>
    <t>аметист 145</t>
  </si>
  <si>
    <t>амулет 371</t>
  </si>
  <si>
    <t>виктория 129</t>
  </si>
  <si>
    <t>искра 128</t>
  </si>
  <si>
    <t>коралл 116</t>
  </si>
  <si>
    <t>майя 120</t>
  </si>
  <si>
    <t>мираж 280</t>
  </si>
  <si>
    <t>ниагара 383</t>
  </si>
  <si>
    <t>рапсодия 448</t>
  </si>
  <si>
    <t>серебристая ива 301</t>
  </si>
  <si>
    <t>триумф 100</t>
  </si>
  <si>
    <t>растворитель для металиков</t>
  </si>
  <si>
    <t>золотой лист</t>
  </si>
  <si>
    <t>золото инков</t>
  </si>
  <si>
    <t>аккорд</t>
  </si>
  <si>
    <t>франкония</t>
  </si>
  <si>
    <t>капри</t>
  </si>
  <si>
    <t>Ярко голубая</t>
  </si>
  <si>
    <t>Юниор</t>
  </si>
  <si>
    <t>Романс</t>
  </si>
  <si>
    <t>Яшма</t>
  </si>
  <si>
    <t>03.07.2006 г.</t>
  </si>
  <si>
    <t>Эмаль АК 1341 «Вика -декор»</t>
  </si>
  <si>
    <t>Грунтовка выравнивающая АК-0291</t>
  </si>
  <si>
    <t>талая вода</t>
  </si>
  <si>
    <t>буран</t>
  </si>
  <si>
    <t>МИНУС</t>
  </si>
  <si>
    <t>ПЛЮС</t>
  </si>
  <si>
    <t>Апесьсин Иж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</si>
</sst>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%"/>
    <numFmt numFmtId="173" formatCode="#,##0.00_р_."/>
    <numFmt numFmtId="174" formatCode="0.0"/>
    <numFmt numFmtId="175" formatCode="0.000"/>
    <numFmt numFmtId="176" formatCode="[$$-409]#,##0"/>
    <numFmt numFmtId="177" formatCode="[$$-409]#,##0.00"/>
    <numFmt numFmtId="178" formatCode="0.00000"/>
    <numFmt numFmtId="179" formatCode="0.0000"/>
    <numFmt numFmtId="180" formatCode="0.000000"/>
    <numFmt numFmtId="181" formatCode="#,##0.00\ [$€-1]"/>
    <numFmt numFmtId="182" formatCode="#,##0.0000"/>
    <numFmt numFmtId="183" formatCode="0.00_)"/>
    <numFmt numFmtId="184" formatCode="0_)"/>
    <numFmt numFmtId="185" formatCode="0.000000000000"/>
    <numFmt numFmtId="186" formatCode="#,##0.0&quot;р.&quot;"/>
    <numFmt numFmtId="187" formatCode="#,##0.0"/>
    <numFmt numFmtId="188" formatCode="0.00000%"/>
    <numFmt numFmtId="189" formatCode="0.000%"/>
    <numFmt numFmtId="190" formatCode="#,##0.00&quot;р.&quot;"/>
    <numFmt numFmtId="191" formatCode="0.000000000"/>
    <numFmt numFmtId="192" formatCode="_-* #,##0.000_р_._-;\-* #,##0.000_р_._-;_-* &quot;-&quot;??_р_.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_ ;[Red]\-0\ "/>
    <numFmt numFmtId="198" formatCode="0.0000%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ahoma"/>
      <family val="2"/>
    </font>
    <font>
      <i/>
      <sz val="12"/>
      <name val="Tahoma"/>
      <family val="2"/>
    </font>
    <font>
      <i/>
      <sz val="10"/>
      <name val="Tahoma"/>
      <family val="2"/>
    </font>
    <font>
      <b/>
      <i/>
      <sz val="2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name val="Tahoma"/>
      <family val="2"/>
    </font>
    <font>
      <b/>
      <i/>
      <sz val="11"/>
      <name val="Tahoma"/>
      <family val="2"/>
    </font>
    <font>
      <i/>
      <sz val="9"/>
      <name val="Tahoma"/>
      <family val="2"/>
    </font>
    <font>
      <sz val="9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sz val="18"/>
      <color indexed="10"/>
      <name val="Tahoma"/>
      <family val="2"/>
    </font>
    <font>
      <sz val="8"/>
      <color indexed="10"/>
      <name val="Tahoma"/>
      <family val="2"/>
    </font>
    <font>
      <sz val="7"/>
      <name val="Tahoma"/>
      <family val="2"/>
    </font>
    <font>
      <i/>
      <sz val="7"/>
      <name val="Tahoma"/>
      <family val="2"/>
    </font>
    <font>
      <sz val="8"/>
      <color indexed="16"/>
      <name val="Tahoma"/>
      <family val="2"/>
    </font>
    <font>
      <b/>
      <sz val="8"/>
      <color indexed="16"/>
      <name val="Tahoma"/>
      <family val="2"/>
    </font>
    <font>
      <b/>
      <sz val="8"/>
      <name val="Tahoma"/>
      <family val="2"/>
    </font>
    <font>
      <b/>
      <sz val="8"/>
      <color indexed="14"/>
      <name val="Tahoma"/>
      <family val="2"/>
    </font>
    <font>
      <sz val="11"/>
      <color indexed="10"/>
      <name val="Tahoma"/>
      <family val="2"/>
    </font>
    <font>
      <sz val="9"/>
      <color indexed="10"/>
      <name val="Tahoma"/>
      <family val="2"/>
    </font>
    <font>
      <b/>
      <sz val="9"/>
      <color indexed="10"/>
      <name val="Tahoma"/>
      <family val="2"/>
    </font>
    <font>
      <b/>
      <sz val="9"/>
      <name val="Tahoma"/>
      <family val="2"/>
    </font>
    <font>
      <b/>
      <i/>
      <sz val="18"/>
      <name val="Tahoma"/>
      <family val="2"/>
    </font>
    <font>
      <sz val="22"/>
      <color indexed="10"/>
      <name val="Hermes"/>
      <family val="0"/>
    </font>
    <font>
      <b/>
      <sz val="11"/>
      <name val="Tahoma"/>
      <family val="2"/>
    </font>
    <font>
      <sz val="9"/>
      <color indexed="16"/>
      <name val="Tahoma"/>
      <family val="2"/>
    </font>
    <font>
      <sz val="12"/>
      <name val="Arial Cyr"/>
      <family val="2"/>
    </font>
    <font>
      <b/>
      <sz val="11"/>
      <color indexed="17"/>
      <name val="Tahoma"/>
      <family val="2"/>
    </font>
    <font>
      <b/>
      <sz val="12"/>
      <color indexed="10"/>
      <name val="Tahoma"/>
      <family val="2"/>
    </font>
    <font>
      <b/>
      <sz val="12"/>
      <color indexed="14"/>
      <name val="Tahoma"/>
      <family val="2"/>
    </font>
    <font>
      <b/>
      <sz val="11"/>
      <color indexed="10"/>
      <name val="Tahoma"/>
      <family val="2"/>
    </font>
    <font>
      <b/>
      <sz val="10"/>
      <color indexed="14"/>
      <name val="Tahoma"/>
      <family val="2"/>
    </font>
    <font>
      <sz val="11"/>
      <name val="Arial Cyr"/>
      <family val="2"/>
    </font>
    <font>
      <b/>
      <sz val="9"/>
      <color indexed="12"/>
      <name val="Tahoma"/>
      <family val="2"/>
    </font>
    <font>
      <b/>
      <sz val="10"/>
      <color indexed="17"/>
      <name val="Tahoma"/>
      <family val="2"/>
    </font>
    <font>
      <b/>
      <sz val="10"/>
      <color indexed="10"/>
      <name val="Tahoma"/>
      <family val="2"/>
    </font>
    <font>
      <b/>
      <sz val="7"/>
      <name val="Tahoma"/>
      <family val="2"/>
    </font>
    <font>
      <b/>
      <i/>
      <sz val="12"/>
      <name val="Tahoma"/>
      <family val="2"/>
    </font>
    <font>
      <sz val="10"/>
      <name val="Arial"/>
      <family val="0"/>
    </font>
    <font>
      <b/>
      <sz val="11"/>
      <color indexed="14"/>
      <name val="Tahoma"/>
      <family val="2"/>
    </font>
    <font>
      <b/>
      <sz val="8"/>
      <color indexed="12"/>
      <name val="Tahoma"/>
      <family val="2"/>
    </font>
    <font>
      <b/>
      <sz val="10"/>
      <name val="Tahoma"/>
      <family val="2"/>
    </font>
    <font>
      <b/>
      <sz val="10"/>
      <name val="Arial Cyr"/>
      <family val="2"/>
    </font>
    <font>
      <sz val="11"/>
      <name val="Hermes"/>
      <family val="0"/>
    </font>
    <font>
      <sz val="11"/>
      <color indexed="10"/>
      <name val="Hermes"/>
      <family val="0"/>
    </font>
    <font>
      <sz val="10"/>
      <color indexed="10"/>
      <name val="Hermes"/>
      <family val="0"/>
    </font>
    <font>
      <sz val="9"/>
      <color indexed="12"/>
      <name val="Tahoma"/>
      <family val="2"/>
    </font>
    <font>
      <b/>
      <sz val="8"/>
      <color indexed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6">
    <xf numFmtId="0" fontId="0" fillId="0" borderId="0" xfId="0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2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 vertical="top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7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3" fillId="0" borderId="3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10" fillId="0" borderId="0" xfId="0" applyFont="1" applyAlignment="1">
      <alignment horizontal="left" indent="1"/>
    </xf>
    <xf numFmtId="0" fontId="21" fillId="0" borderId="0" xfId="0" applyFont="1" applyFill="1" applyBorder="1" applyAlignment="1">
      <alignment/>
    </xf>
    <xf numFmtId="0" fontId="22" fillId="0" borderId="0" xfId="0" applyFont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23" fillId="0" borderId="0" xfId="0" applyFont="1" applyBorder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11" fillId="0" borderId="0" xfId="0" applyFont="1" applyBorder="1" applyAlignment="1">
      <alignment horizontal="right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Continuous" vertical="center" wrapText="1"/>
    </xf>
    <xf numFmtId="0" fontId="5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11" fillId="0" borderId="0" xfId="0" applyFont="1" applyAlignment="1">
      <alignment horizontal="left" vertical="center" inden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4" fillId="0" borderId="1" xfId="0" applyFont="1" applyFill="1" applyBorder="1" applyAlignment="1">
      <alignment horizontal="center" vertical="center" wrapText="1"/>
    </xf>
    <xf numFmtId="0" fontId="29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Continuous" vertical="center" wrapText="1"/>
    </xf>
    <xf numFmtId="0" fontId="21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/>
    </xf>
    <xf numFmtId="0" fontId="31" fillId="0" borderId="9" xfId="0" applyNumberFormat="1" applyFont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2" fontId="30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0" fontId="35" fillId="0" borderId="0" xfId="0" applyFont="1" applyBorder="1" applyAlignment="1" applyProtection="1">
      <alignment horizontal="center" vertical="center"/>
      <protection locked="0"/>
    </xf>
    <xf numFmtId="0" fontId="36" fillId="0" borderId="0" xfId="0" applyFont="1" applyBorder="1" applyAlignment="1" applyProtection="1">
      <alignment horizontal="center" vertical="center" wrapText="1"/>
      <protection locked="0"/>
    </xf>
    <xf numFmtId="0" fontId="32" fillId="0" borderId="0" xfId="0" applyFont="1" applyBorder="1" applyAlignment="1">
      <alignment horizontal="center"/>
    </xf>
    <xf numFmtId="174" fontId="37" fillId="0" borderId="9" xfId="0" applyNumberFormat="1" applyFont="1" applyFill="1" applyBorder="1" applyAlignment="1">
      <alignment horizontal="center" vertical="center"/>
    </xf>
    <xf numFmtId="174" fontId="37" fillId="0" borderId="1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174" fontId="37" fillId="0" borderId="4" xfId="0" applyNumberFormat="1" applyFont="1" applyFill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/>
    </xf>
    <xf numFmtId="0" fontId="40" fillId="0" borderId="0" xfId="0" applyFont="1" applyBorder="1" applyAlignment="1" applyProtection="1">
      <alignment horizontal="center" vertical="center" wrapText="1"/>
      <protection locked="0"/>
    </xf>
    <xf numFmtId="2" fontId="13" fillId="0" borderId="19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0" fontId="13" fillId="0" borderId="22" xfId="0" applyFont="1" applyFill="1" applyBorder="1" applyAlignment="1">
      <alignment/>
    </xf>
    <xf numFmtId="0" fontId="14" fillId="0" borderId="23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39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Fill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center" vertical="center" wrapText="1"/>
      <protection locked="0"/>
    </xf>
    <xf numFmtId="0" fontId="34" fillId="0" borderId="0" xfId="0" applyFont="1" applyBorder="1" applyAlignment="1" applyProtection="1">
      <alignment horizontal="center" vertical="center" wrapText="1"/>
      <protection locked="0"/>
    </xf>
    <xf numFmtId="0" fontId="41" fillId="0" borderId="23" xfId="0" applyFont="1" applyFill="1" applyBorder="1" applyAlignment="1">
      <alignment/>
    </xf>
    <xf numFmtId="0" fontId="41" fillId="0" borderId="24" xfId="0" applyFont="1" applyFill="1" applyBorder="1" applyAlignment="1">
      <alignment/>
    </xf>
    <xf numFmtId="0" fontId="21" fillId="0" borderId="22" xfId="0" applyFont="1" applyBorder="1" applyAlignment="1">
      <alignment/>
    </xf>
    <xf numFmtId="0" fontId="5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1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14" fontId="5" fillId="0" borderId="0" xfId="0" applyNumberFormat="1" applyFont="1" applyBorder="1" applyAlignment="1">
      <alignment horizontal="right"/>
    </xf>
    <xf numFmtId="0" fontId="31" fillId="0" borderId="0" xfId="0" applyFont="1" applyBorder="1" applyAlignment="1">
      <alignment horizontal="left" vertical="center"/>
    </xf>
    <xf numFmtId="0" fontId="31" fillId="0" borderId="0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2" fontId="14" fillId="0" borderId="13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0" fontId="44" fillId="0" borderId="0" xfId="0" applyFont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 vertical="center"/>
      <protection/>
    </xf>
    <xf numFmtId="2" fontId="45" fillId="0" borderId="26" xfId="0" applyNumberFormat="1" applyFont="1" applyFill="1" applyBorder="1" applyAlignment="1">
      <alignment horizontal="center" vertical="center"/>
    </xf>
    <xf numFmtId="2" fontId="45" fillId="0" borderId="2" xfId="0" applyNumberFormat="1" applyFont="1" applyFill="1" applyBorder="1" applyAlignment="1">
      <alignment horizontal="center" vertical="center"/>
    </xf>
    <xf numFmtId="2" fontId="45" fillId="0" borderId="18" xfId="0" applyNumberFormat="1" applyFont="1" applyFill="1" applyBorder="1" applyAlignment="1">
      <alignment horizontal="center" vertical="center"/>
    </xf>
    <xf numFmtId="2" fontId="45" fillId="0" borderId="7" xfId="0" applyNumberFormat="1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2" fontId="4" fillId="0" borderId="33" xfId="0" applyNumberFormat="1" applyFont="1" applyFill="1" applyBorder="1" applyAlignment="1">
      <alignment horizontal="center" vertical="center" wrapText="1"/>
    </xf>
    <xf numFmtId="2" fontId="4" fillId="0" borderId="34" xfId="0" applyNumberFormat="1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/>
    </xf>
    <xf numFmtId="2" fontId="30" fillId="0" borderId="9" xfId="0" applyNumberFormat="1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3" xfId="0" applyNumberFormat="1" applyFont="1" applyBorder="1" applyAlignment="1">
      <alignment horizontal="center" vertical="center"/>
    </xf>
    <xf numFmtId="2" fontId="30" fillId="0" borderId="3" xfId="0" applyNumberFormat="1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2" fontId="8" fillId="0" borderId="35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2" fontId="30" fillId="0" borderId="1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31" fillId="0" borderId="12" xfId="0" applyFont="1" applyBorder="1" applyAlignment="1">
      <alignment horizontal="left" vertical="center" indent="1"/>
    </xf>
    <xf numFmtId="0" fontId="31" fillId="0" borderId="36" xfId="0" applyFont="1" applyBorder="1" applyAlignment="1">
      <alignment horizontal="left" vertical="center" indent="1"/>
    </xf>
    <xf numFmtId="0" fontId="31" fillId="0" borderId="13" xfId="0" applyFont="1" applyBorder="1" applyAlignment="1">
      <alignment horizontal="left" vertical="center" indent="1"/>
    </xf>
    <xf numFmtId="0" fontId="29" fillId="0" borderId="0" xfId="0" applyFont="1" applyFill="1" applyBorder="1" applyAlignment="1">
      <alignment horizontal="right" vertical="top"/>
    </xf>
    <xf numFmtId="0" fontId="46" fillId="0" borderId="0" xfId="0" applyFont="1" applyAlignment="1" applyProtection="1">
      <alignment horizontal="right" vertical="center"/>
      <protection/>
    </xf>
    <xf numFmtId="0" fontId="46" fillId="0" borderId="0" xfId="0" applyFont="1" applyFill="1" applyBorder="1" applyAlignment="1">
      <alignment horizontal="right" vertical="center"/>
    </xf>
    <xf numFmtId="2" fontId="46" fillId="0" borderId="0" xfId="0" applyNumberFormat="1" applyFont="1" applyAlignment="1">
      <alignment horizontal="right"/>
    </xf>
    <xf numFmtId="2" fontId="47" fillId="0" borderId="0" xfId="0" applyNumberFormat="1" applyFont="1" applyAlignment="1">
      <alignment horizontal="right"/>
    </xf>
    <xf numFmtId="2" fontId="1" fillId="0" borderId="0" xfId="15" applyNumberFormat="1" applyAlignment="1">
      <alignment horizontal="right"/>
    </xf>
    <xf numFmtId="0" fontId="48" fillId="0" borderId="0" xfId="0" applyFont="1" applyAlignment="1" applyProtection="1">
      <alignment horizontal="right"/>
      <protection/>
    </xf>
    <xf numFmtId="0" fontId="49" fillId="0" borderId="0" xfId="0" applyFont="1" applyAlignment="1" applyProtection="1">
      <alignment horizontal="right"/>
      <protection/>
    </xf>
    <xf numFmtId="0" fontId="49" fillId="0" borderId="0" xfId="0" applyFont="1" applyAlignment="1" applyProtection="1">
      <alignment horizontal="center"/>
      <protection/>
    </xf>
    <xf numFmtId="0" fontId="50" fillId="0" borderId="0" xfId="0" applyFont="1" applyAlignment="1" applyProtection="1">
      <alignment horizontal="center"/>
      <protection/>
    </xf>
    <xf numFmtId="0" fontId="46" fillId="0" borderId="0" xfId="0" applyFont="1" applyFill="1" applyBorder="1" applyAlignment="1">
      <alignment horizontal="center"/>
    </xf>
    <xf numFmtId="0" fontId="50" fillId="0" borderId="0" xfId="0" applyFont="1" applyAlignment="1" applyProtection="1">
      <alignment horizontal="center" vertical="center"/>
      <protection/>
    </xf>
    <xf numFmtId="0" fontId="46" fillId="0" borderId="0" xfId="0" applyFont="1" applyFill="1" applyBorder="1" applyAlignment="1">
      <alignment horizontal="right" vertical="top"/>
    </xf>
    <xf numFmtId="2" fontId="1" fillId="0" borderId="0" xfId="15" applyNumberFormat="1" applyFont="1" applyAlignment="1">
      <alignment horizontal="right"/>
    </xf>
    <xf numFmtId="0" fontId="39" fillId="0" borderId="0" xfId="0" applyFont="1" applyFill="1" applyBorder="1" applyAlignment="1" applyProtection="1">
      <alignment horizontal="center"/>
      <protection locked="0"/>
    </xf>
    <xf numFmtId="2" fontId="21" fillId="0" borderId="37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0" fontId="13" fillId="0" borderId="9" xfId="18" applyFont="1" applyBorder="1" applyAlignment="1" applyProtection="1">
      <alignment horizontal="left" vertical="center"/>
      <protection hidden="1"/>
    </xf>
    <xf numFmtId="0" fontId="13" fillId="0" borderId="9" xfId="18" applyNumberFormat="1" applyFont="1" applyBorder="1" applyAlignment="1" applyProtection="1">
      <alignment horizontal="center" vertical="center"/>
      <protection hidden="1"/>
    </xf>
    <xf numFmtId="0" fontId="13" fillId="0" borderId="38" xfId="18" applyFont="1" applyBorder="1" applyAlignment="1" applyProtection="1">
      <alignment horizontal="left" vertical="center"/>
      <protection hidden="1"/>
    </xf>
    <xf numFmtId="0" fontId="13" fillId="0" borderId="38" xfId="18" applyNumberFormat="1" applyFont="1" applyBorder="1" applyAlignment="1" applyProtection="1">
      <alignment horizontal="center" vertical="center"/>
      <protection hidden="1"/>
    </xf>
    <xf numFmtId="0" fontId="13" fillId="0" borderId="12" xfId="18" applyFont="1" applyFill="1" applyBorder="1" applyAlignment="1" applyProtection="1">
      <alignment horizontal="left" vertical="center"/>
      <protection hidden="1"/>
    </xf>
    <xf numFmtId="0" fontId="13" fillId="0" borderId="3" xfId="18" applyNumberFormat="1" applyFont="1" applyBorder="1" applyAlignment="1" applyProtection="1">
      <alignment horizontal="center" vertical="center"/>
      <protection hidden="1"/>
    </xf>
    <xf numFmtId="0" fontId="13" fillId="0" borderId="36" xfId="18" applyFont="1" applyFill="1" applyBorder="1" applyAlignment="1" applyProtection="1">
      <alignment horizontal="left" vertical="center"/>
      <protection hidden="1"/>
    </xf>
    <xf numFmtId="0" fontId="13" fillId="0" borderId="13" xfId="18" applyFont="1" applyFill="1" applyBorder="1" applyAlignment="1" applyProtection="1">
      <alignment horizontal="left" vertical="center"/>
      <protection hidden="1"/>
    </xf>
    <xf numFmtId="0" fontId="13" fillId="0" borderId="1" xfId="18" applyNumberFormat="1" applyFont="1" applyBorder="1" applyAlignment="1" applyProtection="1">
      <alignment horizontal="center" vertical="center"/>
      <protection hidden="1"/>
    </xf>
    <xf numFmtId="0" fontId="13" fillId="0" borderId="12" xfId="18" applyFont="1" applyBorder="1" applyAlignment="1" applyProtection="1">
      <alignment horizontal="left" vertical="center"/>
      <protection hidden="1"/>
    </xf>
    <xf numFmtId="0" fontId="13" fillId="0" borderId="36" xfId="18" applyFont="1" applyBorder="1" applyAlignment="1" applyProtection="1">
      <alignment horizontal="left" vertical="center"/>
      <protection hidden="1"/>
    </xf>
    <xf numFmtId="0" fontId="13" fillId="0" borderId="13" xfId="18" applyFont="1" applyBorder="1" applyAlignment="1" applyProtection="1">
      <alignment horizontal="left" vertical="center"/>
      <protection hidden="1"/>
    </xf>
    <xf numFmtId="0" fontId="42" fillId="0" borderId="0" xfId="0" applyFont="1" applyAlignment="1">
      <alignment vertical="center"/>
    </xf>
    <xf numFmtId="2" fontId="21" fillId="0" borderId="39" xfId="18" applyNumberFormat="1" applyFont="1" applyBorder="1" applyAlignment="1" applyProtection="1">
      <alignment horizontal="center" vertical="center"/>
      <protection hidden="1"/>
    </xf>
    <xf numFmtId="2" fontId="21" fillId="0" borderId="40" xfId="18" applyNumberFormat="1" applyFont="1" applyBorder="1" applyAlignment="1" applyProtection="1">
      <alignment horizontal="center" vertical="center"/>
      <protection hidden="1"/>
    </xf>
    <xf numFmtId="0" fontId="13" fillId="0" borderId="41" xfId="18" applyFont="1" applyBorder="1" applyAlignment="1" applyProtection="1">
      <alignment horizontal="left" vertical="center"/>
      <protection hidden="1"/>
    </xf>
    <xf numFmtId="0" fontId="13" fillId="0" borderId="4" xfId="18" applyNumberFormat="1" applyFont="1" applyBorder="1" applyAlignment="1" applyProtection="1">
      <alignment horizontal="center" vertical="center"/>
      <protection hidden="1"/>
    </xf>
    <xf numFmtId="0" fontId="13" fillId="0" borderId="42" xfId="18" applyFont="1" applyBorder="1" applyAlignment="1" applyProtection="1">
      <alignment horizontal="left" vertical="center"/>
      <protection hidden="1"/>
    </xf>
    <xf numFmtId="0" fontId="13" fillId="0" borderId="39" xfId="18" applyNumberFormat="1" applyFont="1" applyBorder="1" applyAlignment="1" applyProtection="1">
      <alignment horizontal="center" vertical="center"/>
      <protection hidden="1"/>
    </xf>
    <xf numFmtId="0" fontId="13" fillId="0" borderId="43" xfId="18" applyFont="1" applyBorder="1" applyAlignment="1" applyProtection="1">
      <alignment horizontal="left" vertical="center"/>
      <protection hidden="1"/>
    </xf>
    <xf numFmtId="0" fontId="13" fillId="0" borderId="5" xfId="18" applyFont="1" applyBorder="1" applyAlignment="1" applyProtection="1">
      <alignment horizontal="left" vertical="center"/>
      <protection hidden="1"/>
    </xf>
    <xf numFmtId="0" fontId="13" fillId="0" borderId="6" xfId="18" applyNumberFormat="1" applyFont="1" applyBorder="1" applyAlignment="1" applyProtection="1">
      <alignment horizontal="center" vertical="center"/>
      <protection hidden="1"/>
    </xf>
    <xf numFmtId="2" fontId="21" fillId="0" borderId="6" xfId="18" applyNumberFormat="1" applyFont="1" applyBorder="1" applyAlignment="1" applyProtection="1">
      <alignment horizontal="center" vertical="center"/>
      <protection hidden="1"/>
    </xf>
    <xf numFmtId="2" fontId="21" fillId="0" borderId="8" xfId="18" applyNumberFormat="1" applyFont="1" applyBorder="1" applyAlignment="1" applyProtection="1">
      <alignment horizontal="center" vertical="center"/>
      <protection hidden="1"/>
    </xf>
    <xf numFmtId="2" fontId="21" fillId="0" borderId="19" xfId="0" applyNumberFormat="1" applyFont="1" applyBorder="1" applyAlignment="1">
      <alignment horizontal="center" vertical="center"/>
    </xf>
    <xf numFmtId="2" fontId="45" fillId="0" borderId="6" xfId="18" applyNumberFormat="1" applyFont="1" applyBorder="1" applyAlignment="1" applyProtection="1">
      <alignment horizontal="center" vertical="center"/>
      <protection hidden="1"/>
    </xf>
    <xf numFmtId="2" fontId="45" fillId="0" borderId="8" xfId="18" applyNumberFormat="1" applyFont="1" applyBorder="1" applyAlignment="1" applyProtection="1">
      <alignment horizontal="center" vertical="center"/>
      <protection hidden="1"/>
    </xf>
    <xf numFmtId="0" fontId="13" fillId="0" borderId="10" xfId="0" applyFont="1" applyFill="1" applyBorder="1" applyAlignment="1">
      <alignment horizontal="center"/>
    </xf>
    <xf numFmtId="0" fontId="13" fillId="0" borderId="44" xfId="0" applyFont="1" applyFill="1" applyBorder="1" applyAlignment="1">
      <alignment horizontal="center" vertical="center"/>
    </xf>
    <xf numFmtId="2" fontId="45" fillId="0" borderId="20" xfId="0" applyNumberFormat="1" applyFont="1" applyFill="1" applyBorder="1" applyAlignment="1">
      <alignment horizontal="center" vertical="center"/>
    </xf>
    <xf numFmtId="2" fontId="45" fillId="0" borderId="21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2" fontId="21" fillId="0" borderId="20" xfId="18" applyNumberFormat="1" applyFont="1" applyFill="1" applyBorder="1" applyAlignment="1" applyProtection="1">
      <alignment horizontal="center" vertical="center"/>
      <protection hidden="1"/>
    </xf>
    <xf numFmtId="2" fontId="21" fillId="0" borderId="21" xfId="18" applyNumberFormat="1" applyFont="1" applyFill="1" applyBorder="1" applyAlignment="1" applyProtection="1">
      <alignment horizontal="center" vertical="center"/>
      <protection hidden="1"/>
    </xf>
    <xf numFmtId="2" fontId="8" fillId="0" borderId="9" xfId="18" applyNumberFormat="1" applyFont="1" applyBorder="1" applyAlignment="1" applyProtection="1">
      <alignment horizontal="center"/>
      <protection hidden="1"/>
    </xf>
    <xf numFmtId="2" fontId="8" fillId="0" borderId="1" xfId="18" applyNumberFormat="1" applyFont="1" applyBorder="1" applyAlignment="1" applyProtection="1">
      <alignment horizontal="center"/>
      <protection hidden="1"/>
    </xf>
    <xf numFmtId="2" fontId="8" fillId="0" borderId="4" xfId="18" applyNumberFormat="1" applyFont="1" applyBorder="1" applyAlignment="1" applyProtection="1">
      <alignment horizontal="center"/>
      <protection hidden="1"/>
    </xf>
    <xf numFmtId="2" fontId="8" fillId="0" borderId="18" xfId="0" applyNumberFormat="1" applyFont="1" applyBorder="1" applyAlignment="1">
      <alignment horizontal="center" vertical="center"/>
    </xf>
    <xf numFmtId="0" fontId="42" fillId="0" borderId="5" xfId="18" applyFont="1" applyBorder="1" applyAlignment="1" applyProtection="1">
      <alignment horizontal="center" vertical="center" wrapText="1"/>
      <protection hidden="1"/>
    </xf>
    <xf numFmtId="0" fontId="42" fillId="0" borderId="6" xfId="18" applyFont="1" applyBorder="1" applyAlignment="1" applyProtection="1">
      <alignment horizontal="center" vertical="center" wrapText="1"/>
      <protection hidden="1"/>
    </xf>
    <xf numFmtId="1" fontId="42" fillId="0" borderId="6" xfId="18" applyNumberFormat="1" applyFont="1" applyBorder="1" applyAlignment="1" applyProtection="1">
      <alignment horizontal="center" vertical="center" wrapText="1"/>
      <protection hidden="1"/>
    </xf>
    <xf numFmtId="2" fontId="42" fillId="0" borderId="6" xfId="18" applyNumberFormat="1" applyFont="1" applyBorder="1" applyAlignment="1" applyProtection="1">
      <alignment horizontal="center" vertical="center" wrapText="1"/>
      <protection hidden="1"/>
    </xf>
    <xf numFmtId="0" fontId="42" fillId="0" borderId="45" xfId="18" applyFont="1" applyBorder="1" applyAlignment="1" applyProtection="1">
      <alignment horizontal="center" vertical="center" wrapText="1"/>
      <protection hidden="1"/>
    </xf>
    <xf numFmtId="0" fontId="42" fillId="0" borderId="19" xfId="18" applyFont="1" applyBorder="1" applyAlignment="1" applyProtection="1">
      <alignment horizontal="center" vertical="center" wrapText="1"/>
      <protection hidden="1"/>
    </xf>
    <xf numFmtId="1" fontId="42" fillId="0" borderId="19" xfId="18" applyNumberFormat="1" applyFont="1" applyBorder="1" applyAlignment="1" applyProtection="1">
      <alignment horizontal="center" vertical="center" wrapText="1"/>
      <protection hidden="1"/>
    </xf>
    <xf numFmtId="2" fontId="4" fillId="0" borderId="46" xfId="0" applyNumberFormat="1" applyFont="1" applyFill="1" applyBorder="1" applyAlignment="1">
      <alignment horizontal="center" vertical="center" wrapText="1"/>
    </xf>
    <xf numFmtId="2" fontId="42" fillId="0" borderId="19" xfId="18" applyNumberFormat="1" applyFont="1" applyBorder="1" applyAlignment="1" applyProtection="1">
      <alignment horizontal="center" vertical="center" wrapText="1"/>
      <protection hidden="1"/>
    </xf>
    <xf numFmtId="0" fontId="8" fillId="0" borderId="9" xfId="18" applyNumberFormat="1" applyFont="1" applyBorder="1" applyAlignment="1" applyProtection="1">
      <alignment horizontal="center"/>
      <protection hidden="1"/>
    </xf>
    <xf numFmtId="1" fontId="4" fillId="0" borderId="9" xfId="18" applyNumberFormat="1" applyFont="1" applyBorder="1" applyAlignment="1" applyProtection="1">
      <alignment horizontal="center" vertical="center" wrapText="1"/>
      <protection hidden="1"/>
    </xf>
    <xf numFmtId="2" fontId="42" fillId="0" borderId="46" xfId="0" applyNumberFormat="1" applyFont="1" applyFill="1" applyBorder="1" applyAlignment="1">
      <alignment horizontal="center" vertical="center" wrapText="1"/>
    </xf>
    <xf numFmtId="0" fontId="8" fillId="0" borderId="13" xfId="18" applyNumberFormat="1" applyFont="1" applyBorder="1" applyProtection="1">
      <alignment/>
      <protection hidden="1"/>
    </xf>
    <xf numFmtId="0" fontId="8" fillId="0" borderId="1" xfId="18" applyNumberFormat="1" applyFont="1" applyBorder="1" applyAlignment="1" applyProtection="1">
      <alignment horizontal="center"/>
      <protection hidden="1"/>
    </xf>
    <xf numFmtId="1" fontId="4" fillId="0" borderId="1" xfId="18" applyNumberFormat="1" applyFont="1" applyBorder="1" applyAlignment="1" applyProtection="1">
      <alignment horizontal="center" vertical="center" wrapText="1"/>
      <protection hidden="1"/>
    </xf>
    <xf numFmtId="0" fontId="8" fillId="0" borderId="41" xfId="18" applyNumberFormat="1" applyFont="1" applyBorder="1" applyProtection="1">
      <alignment/>
      <protection hidden="1"/>
    </xf>
    <xf numFmtId="0" fontId="8" fillId="0" borderId="4" xfId="18" applyNumberFormat="1" applyFont="1" applyBorder="1" applyAlignment="1" applyProtection="1">
      <alignment horizontal="center"/>
      <protection hidden="1"/>
    </xf>
    <xf numFmtId="1" fontId="4" fillId="0" borderId="4" xfId="18" applyNumberFormat="1" applyFont="1" applyBorder="1" applyAlignment="1" applyProtection="1">
      <alignment horizontal="center" vertical="center" wrapText="1"/>
      <protection hidden="1"/>
    </xf>
    <xf numFmtId="0" fontId="8" fillId="0" borderId="36" xfId="18" applyNumberFormat="1" applyFont="1" applyBorder="1" applyProtection="1">
      <alignment/>
      <protection hidden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12" fillId="0" borderId="9" xfId="18" applyNumberFormat="1" applyFont="1" applyBorder="1" applyAlignment="1">
      <alignment horizontal="center" vertical="center"/>
      <protection/>
    </xf>
    <xf numFmtId="0" fontId="12" fillId="0" borderId="9" xfId="18" applyNumberFormat="1" applyFont="1" applyFill="1" applyBorder="1" applyAlignment="1">
      <alignment horizontal="center" vertical="center"/>
      <protection/>
    </xf>
    <xf numFmtId="0" fontId="12" fillId="0" borderId="9" xfId="18" applyFont="1" applyBorder="1" applyAlignment="1">
      <alignment horizontal="center" vertical="center"/>
      <protection/>
    </xf>
    <xf numFmtId="2" fontId="12" fillId="0" borderId="9" xfId="18" applyNumberFormat="1" applyFont="1" applyBorder="1" applyAlignment="1">
      <alignment horizontal="center" vertical="center"/>
      <protection/>
    </xf>
    <xf numFmtId="1" fontId="12" fillId="0" borderId="9" xfId="18" applyNumberFormat="1" applyFont="1" applyFill="1" applyBorder="1" applyAlignment="1">
      <alignment horizontal="center" vertical="center"/>
      <protection/>
    </xf>
    <xf numFmtId="0" fontId="51" fillId="0" borderId="36" xfId="18" applyFont="1" applyFill="1" applyBorder="1" applyAlignment="1">
      <alignment horizontal="left" vertical="center"/>
      <protection/>
    </xf>
    <xf numFmtId="0" fontId="51" fillId="0" borderId="13" xfId="18" applyFont="1" applyFill="1" applyBorder="1" applyAlignment="1">
      <alignment horizontal="left" vertical="center"/>
      <protection/>
    </xf>
    <xf numFmtId="0" fontId="12" fillId="0" borderId="1" xfId="18" applyNumberFormat="1" applyFont="1" applyBorder="1" applyAlignment="1">
      <alignment horizontal="center" vertical="center"/>
      <protection/>
    </xf>
    <xf numFmtId="0" fontId="12" fillId="0" borderId="1" xfId="18" applyFont="1" applyBorder="1" applyAlignment="1">
      <alignment horizontal="center" vertical="center"/>
      <protection/>
    </xf>
    <xf numFmtId="2" fontId="12" fillId="0" borderId="1" xfId="18" applyNumberFormat="1" applyFont="1" applyBorder="1" applyAlignment="1">
      <alignment horizontal="center" vertical="center"/>
      <protection/>
    </xf>
    <xf numFmtId="0" fontId="8" fillId="0" borderId="12" xfId="18" applyNumberFormat="1" applyFont="1" applyBorder="1" applyProtection="1">
      <alignment/>
      <protection hidden="1"/>
    </xf>
    <xf numFmtId="0" fontId="8" fillId="0" borderId="3" xfId="18" applyNumberFormat="1" applyFont="1" applyBorder="1" applyAlignment="1" applyProtection="1">
      <alignment horizontal="center"/>
      <protection hidden="1"/>
    </xf>
    <xf numFmtId="1" fontId="4" fillId="0" borderId="3" xfId="18" applyNumberFormat="1" applyFont="1" applyBorder="1" applyAlignment="1" applyProtection="1">
      <alignment horizontal="center" vertical="center" wrapText="1"/>
      <protection hidden="1"/>
    </xf>
    <xf numFmtId="2" fontId="8" fillId="0" borderId="3" xfId="18" applyNumberFormat="1" applyFont="1" applyBorder="1" applyAlignment="1" applyProtection="1">
      <alignment horizontal="center"/>
      <protection hidden="1"/>
    </xf>
    <xf numFmtId="2" fontId="8" fillId="0" borderId="25" xfId="0" applyNumberFormat="1" applyFont="1" applyBorder="1" applyAlignment="1">
      <alignment horizontal="center" vertical="center"/>
    </xf>
    <xf numFmtId="2" fontId="12" fillId="0" borderId="39" xfId="18" applyNumberFormat="1" applyFont="1" applyBorder="1" applyAlignment="1">
      <alignment horizontal="center" vertical="center"/>
      <protection/>
    </xf>
    <xf numFmtId="2" fontId="12" fillId="0" borderId="4" xfId="18" applyNumberFormat="1" applyFont="1" applyBorder="1" applyAlignment="1">
      <alignment horizontal="center" vertical="center"/>
      <protection/>
    </xf>
    <xf numFmtId="1" fontId="12" fillId="0" borderId="39" xfId="18" applyNumberFormat="1" applyFont="1" applyFill="1" applyBorder="1" applyAlignment="1">
      <alignment horizontal="center" vertical="center"/>
      <protection/>
    </xf>
    <xf numFmtId="1" fontId="12" fillId="0" borderId="4" xfId="18" applyNumberFormat="1" applyFont="1" applyFill="1" applyBorder="1" applyAlignment="1">
      <alignment horizontal="center" vertical="center"/>
      <protection/>
    </xf>
    <xf numFmtId="2" fontId="12" fillId="0" borderId="38" xfId="18" applyNumberFormat="1" applyFont="1" applyBorder="1" applyAlignment="1">
      <alignment horizontal="center" vertical="center"/>
      <protection/>
    </xf>
    <xf numFmtId="1" fontId="12" fillId="0" borderId="38" xfId="18" applyNumberFormat="1" applyFont="1" applyFill="1" applyBorder="1" applyAlignment="1">
      <alignment horizontal="center" vertical="center"/>
      <protection/>
    </xf>
    <xf numFmtId="1" fontId="12" fillId="0" borderId="38" xfId="18" applyNumberFormat="1" applyFont="1" applyBorder="1" applyAlignment="1">
      <alignment horizontal="center" vertical="center"/>
      <protection/>
    </xf>
    <xf numFmtId="1" fontId="12" fillId="0" borderId="39" xfId="18" applyNumberFormat="1" applyFont="1" applyBorder="1" applyAlignment="1">
      <alignment horizontal="center" vertical="center"/>
      <protection/>
    </xf>
    <xf numFmtId="1" fontId="12" fillId="0" borderId="4" xfId="18" applyNumberFormat="1" applyFont="1" applyBorder="1" applyAlignment="1">
      <alignment horizontal="center" vertical="center"/>
      <protection/>
    </xf>
    <xf numFmtId="2" fontId="46" fillId="0" borderId="47" xfId="0" applyNumberFormat="1" applyFont="1" applyBorder="1" applyAlignment="1">
      <alignment horizontal="center" vertical="center"/>
    </xf>
    <xf numFmtId="2" fontId="46" fillId="0" borderId="48" xfId="0" applyNumberFormat="1" applyFont="1" applyBorder="1" applyAlignment="1">
      <alignment horizontal="center" vertical="center"/>
    </xf>
    <xf numFmtId="2" fontId="46" fillId="0" borderId="18" xfId="0" applyNumberFormat="1" applyFont="1" applyBorder="1" applyAlignment="1">
      <alignment horizontal="center" vertical="center"/>
    </xf>
    <xf numFmtId="0" fontId="12" fillId="0" borderId="39" xfId="18" applyFont="1" applyBorder="1" applyAlignment="1">
      <alignment horizontal="center" vertical="center"/>
      <protection/>
    </xf>
    <xf numFmtId="0" fontId="12" fillId="0" borderId="4" xfId="18" applyFont="1" applyBorder="1" applyAlignment="1">
      <alignment horizontal="center" vertical="center"/>
      <protection/>
    </xf>
    <xf numFmtId="2" fontId="46" fillId="0" borderId="35" xfId="0" applyNumberFormat="1" applyFont="1" applyBorder="1" applyAlignment="1">
      <alignment horizontal="center" vertical="center"/>
    </xf>
    <xf numFmtId="2" fontId="46" fillId="0" borderId="2" xfId="0" applyNumberFormat="1" applyFont="1" applyBorder="1" applyAlignment="1">
      <alignment horizontal="center" vertical="center"/>
    </xf>
    <xf numFmtId="0" fontId="31" fillId="0" borderId="43" xfId="0" applyFont="1" applyBorder="1" applyAlignment="1">
      <alignment horizontal="left" vertical="center" indent="1"/>
    </xf>
    <xf numFmtId="0" fontId="31" fillId="0" borderId="38" xfId="0" applyFont="1" applyBorder="1" applyAlignment="1">
      <alignment horizontal="center" vertical="center"/>
    </xf>
    <xf numFmtId="0" fontId="31" fillId="0" borderId="38" xfId="0" applyNumberFormat="1" applyFont="1" applyBorder="1" applyAlignment="1">
      <alignment horizontal="center" vertical="center"/>
    </xf>
    <xf numFmtId="2" fontId="30" fillId="0" borderId="38" xfId="0" applyNumberFormat="1" applyFont="1" applyBorder="1" applyAlignment="1">
      <alignment horizontal="center" vertical="center"/>
    </xf>
    <xf numFmtId="0" fontId="51" fillId="0" borderId="9" xfId="18" applyFont="1" applyFill="1" applyBorder="1" applyAlignment="1">
      <alignment horizontal="left" vertical="center"/>
      <protection/>
    </xf>
    <xf numFmtId="2" fontId="12" fillId="0" borderId="49" xfId="18" applyNumberFormat="1" applyFont="1" applyBorder="1" applyAlignment="1">
      <alignment horizontal="center" vertical="center"/>
      <protection/>
    </xf>
    <xf numFmtId="1" fontId="12" fillId="0" borderId="49" xfId="18" applyNumberFormat="1" applyFont="1" applyFill="1" applyBorder="1" applyAlignment="1">
      <alignment horizontal="center" vertical="center"/>
      <protection/>
    </xf>
    <xf numFmtId="0" fontId="51" fillId="0" borderId="12" xfId="18" applyFont="1" applyFill="1" applyBorder="1" applyAlignment="1">
      <alignment horizontal="left" vertical="center"/>
      <protection/>
    </xf>
    <xf numFmtId="0" fontId="12" fillId="0" borderId="3" xfId="18" applyNumberFormat="1" applyFont="1" applyBorder="1" applyAlignment="1">
      <alignment horizontal="center" vertical="center"/>
      <protection/>
    </xf>
    <xf numFmtId="2" fontId="12" fillId="0" borderId="3" xfId="18" applyNumberFormat="1" applyFont="1" applyBorder="1" applyAlignment="1">
      <alignment horizontal="center" vertical="center"/>
      <protection/>
    </xf>
    <xf numFmtId="0" fontId="12" fillId="0" borderId="3" xfId="18" applyFont="1" applyBorder="1" applyAlignment="1">
      <alignment horizontal="center" vertical="center"/>
      <protection/>
    </xf>
    <xf numFmtId="2" fontId="46" fillId="0" borderId="26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4" fontId="21" fillId="0" borderId="0" xfId="0" applyNumberFormat="1" applyFont="1" applyBorder="1" applyAlignment="1">
      <alignment horizontal="right" vertical="center"/>
    </xf>
    <xf numFmtId="2" fontId="21" fillId="0" borderId="16" xfId="18" applyNumberFormat="1" applyFont="1" applyBorder="1" applyAlignment="1" applyProtection="1">
      <alignment horizontal="center" vertical="center"/>
      <protection hidden="1"/>
    </xf>
    <xf numFmtId="2" fontId="21" fillId="0" borderId="9" xfId="18" applyNumberFormat="1" applyFont="1" applyBorder="1" applyAlignment="1" applyProtection="1">
      <alignment horizontal="center" vertical="center"/>
      <protection hidden="1"/>
    </xf>
    <xf numFmtId="2" fontId="21" fillId="0" borderId="37" xfId="0" applyNumberFormat="1" applyFont="1" applyBorder="1" applyAlignment="1">
      <alignment horizontal="center" vertical="center"/>
    </xf>
    <xf numFmtId="2" fontId="21" fillId="0" borderId="50" xfId="0" applyNumberFormat="1" applyFont="1" applyBorder="1" applyAlignment="1">
      <alignment horizontal="center" vertical="center"/>
    </xf>
    <xf numFmtId="2" fontId="21" fillId="0" borderId="3" xfId="18" applyNumberFormat="1" applyFont="1" applyBorder="1" applyAlignment="1" applyProtection="1">
      <alignment horizontal="center" vertical="center"/>
      <protection hidden="1"/>
    </xf>
    <xf numFmtId="2" fontId="21" fillId="0" borderId="1" xfId="18" applyNumberFormat="1" applyFont="1" applyBorder="1" applyAlignment="1" applyProtection="1">
      <alignment horizontal="center" vertical="center"/>
      <protection hidden="1"/>
    </xf>
    <xf numFmtId="2" fontId="21" fillId="0" borderId="10" xfId="18" applyNumberFormat="1" applyFont="1" applyBorder="1" applyAlignment="1" applyProtection="1">
      <alignment horizontal="center" vertical="center"/>
      <protection hidden="1"/>
    </xf>
    <xf numFmtId="2" fontId="46" fillId="0" borderId="47" xfId="0" applyNumberFormat="1" applyFont="1" applyBorder="1" applyAlignment="1">
      <alignment horizontal="center" vertical="center"/>
    </xf>
    <xf numFmtId="2" fontId="46" fillId="0" borderId="18" xfId="0" applyNumberFormat="1" applyFont="1" applyBorder="1" applyAlignment="1">
      <alignment horizontal="center" vertical="center"/>
    </xf>
    <xf numFmtId="2" fontId="21" fillId="0" borderId="51" xfId="0" applyNumberFormat="1" applyFont="1" applyBorder="1" applyAlignment="1">
      <alignment horizontal="center" vertical="center"/>
    </xf>
    <xf numFmtId="0" fontId="28" fillId="0" borderId="0" xfId="0" applyFont="1" applyAlignment="1" applyProtection="1">
      <alignment horizontal="center" vertical="center"/>
      <protection/>
    </xf>
    <xf numFmtId="0" fontId="31" fillId="0" borderId="52" xfId="0" applyFont="1" applyFill="1" applyBorder="1" applyAlignment="1">
      <alignment horizontal="left" vertical="center" wrapText="1" indent="1"/>
    </xf>
    <xf numFmtId="0" fontId="31" fillId="0" borderId="53" xfId="0" applyFont="1" applyFill="1" applyBorder="1" applyAlignment="1">
      <alignment horizontal="left" vertical="center" wrapText="1" indent="1"/>
    </xf>
    <xf numFmtId="0" fontId="31" fillId="0" borderId="29" xfId="0" applyFont="1" applyFill="1" applyBorder="1" applyAlignment="1">
      <alignment horizontal="left" vertical="center" wrapText="1" indent="1"/>
    </xf>
    <xf numFmtId="0" fontId="31" fillId="0" borderId="54" xfId="0" applyFont="1" applyFill="1" applyBorder="1" applyAlignment="1">
      <alignment horizontal="left" vertical="center" wrapText="1" indent="1"/>
    </xf>
    <xf numFmtId="0" fontId="31" fillId="0" borderId="28" xfId="0" applyFont="1" applyFill="1" applyBorder="1" applyAlignment="1">
      <alignment horizontal="left" vertical="center" wrapText="1" indent="1"/>
    </xf>
    <xf numFmtId="0" fontId="31" fillId="0" borderId="55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28" fillId="0" borderId="0" xfId="0" applyFont="1" applyAlignment="1" applyProtection="1">
      <alignment horizontal="center"/>
      <protection/>
    </xf>
    <xf numFmtId="0" fontId="38" fillId="2" borderId="45" xfId="18" applyFont="1" applyFill="1" applyBorder="1" applyAlignment="1" applyProtection="1">
      <alignment horizontal="center"/>
      <protection hidden="1"/>
    </xf>
    <xf numFmtId="0" fontId="38" fillId="2" borderId="57" xfId="18" applyFont="1" applyFill="1" applyBorder="1" applyAlignment="1" applyProtection="1">
      <alignment horizontal="center"/>
      <protection hidden="1"/>
    </xf>
    <xf numFmtId="0" fontId="38" fillId="2" borderId="46" xfId="18" applyFont="1" applyFill="1" applyBorder="1" applyAlignment="1" applyProtection="1">
      <alignment horizontal="center"/>
      <protection hidden="1"/>
    </xf>
    <xf numFmtId="0" fontId="38" fillId="2" borderId="30" xfId="18" applyFont="1" applyFill="1" applyBorder="1" applyAlignment="1">
      <alignment horizontal="center"/>
      <protection/>
    </xf>
    <xf numFmtId="0" fontId="38" fillId="2" borderId="58" xfId="18" applyFont="1" applyFill="1" applyBorder="1" applyAlignment="1">
      <alignment horizontal="center"/>
      <protection/>
    </xf>
    <xf numFmtId="0" fontId="38" fillId="2" borderId="59" xfId="18" applyFont="1" applyFill="1" applyBorder="1" applyAlignment="1">
      <alignment horizontal="center"/>
      <protection/>
    </xf>
    <xf numFmtId="0" fontId="7" fillId="0" borderId="0" xfId="0" applyNumberFormat="1" applyFont="1" applyBorder="1" applyAlignment="1">
      <alignment horizontal="left" vertical="center"/>
    </xf>
    <xf numFmtId="2" fontId="21" fillId="0" borderId="49" xfId="18" applyNumberFormat="1" applyFont="1" applyBorder="1" applyAlignment="1" applyProtection="1">
      <alignment horizontal="center" vertical="center"/>
      <protection hidden="1"/>
    </xf>
    <xf numFmtId="2" fontId="21" fillId="0" borderId="39" xfId="18" applyNumberFormat="1" applyFont="1" applyBorder="1" applyAlignment="1" applyProtection="1">
      <alignment horizontal="center" vertical="center"/>
      <protection hidden="1"/>
    </xf>
    <xf numFmtId="2" fontId="21" fillId="0" borderId="60" xfId="18" applyNumberFormat="1" applyFont="1" applyBorder="1" applyAlignment="1" applyProtection="1">
      <alignment horizontal="center" vertical="center"/>
      <protection hidden="1"/>
    </xf>
    <xf numFmtId="2" fontId="21" fillId="0" borderId="33" xfId="18" applyNumberFormat="1" applyFont="1" applyBorder="1" applyAlignment="1" applyProtection="1">
      <alignment horizontal="center" vertical="center"/>
      <protection hidden="1"/>
    </xf>
    <xf numFmtId="2" fontId="21" fillId="0" borderId="40" xfId="18" applyNumberFormat="1" applyFont="1" applyBorder="1" applyAlignment="1" applyProtection="1">
      <alignment horizontal="center" vertical="center"/>
      <protection hidden="1"/>
    </xf>
    <xf numFmtId="2" fontId="21" fillId="0" borderId="61" xfId="18" applyNumberFormat="1" applyFont="1" applyBorder="1" applyAlignment="1" applyProtection="1">
      <alignment horizontal="center" vertical="center"/>
      <protection hidden="1"/>
    </xf>
    <xf numFmtId="2" fontId="21" fillId="0" borderId="3" xfId="18" applyNumberFormat="1" applyFont="1" applyBorder="1" applyAlignment="1" applyProtection="1">
      <alignment horizontal="center" vertical="center"/>
      <protection hidden="1"/>
    </xf>
    <xf numFmtId="2" fontId="21" fillId="0" borderId="9" xfId="18" applyNumberFormat="1" applyFont="1" applyBorder="1" applyAlignment="1" applyProtection="1">
      <alignment horizontal="center" vertical="center"/>
      <protection hidden="1"/>
    </xf>
    <xf numFmtId="2" fontId="21" fillId="0" borderId="1" xfId="18" applyNumberFormat="1" applyFont="1" applyBorder="1" applyAlignment="1" applyProtection="1">
      <alignment horizontal="center" vertical="center"/>
      <protection hidden="1"/>
    </xf>
    <xf numFmtId="2" fontId="21" fillId="0" borderId="10" xfId="18" applyNumberFormat="1" applyFont="1" applyBorder="1" applyAlignment="1" applyProtection="1">
      <alignment horizontal="center" vertical="center"/>
      <protection hidden="1"/>
    </xf>
    <xf numFmtId="2" fontId="21" fillId="0" borderId="15" xfId="18" applyNumberFormat="1" applyFont="1" applyBorder="1" applyAlignment="1" applyProtection="1">
      <alignment horizontal="center" vertical="center"/>
      <protection hidden="1"/>
    </xf>
    <xf numFmtId="2" fontId="21" fillId="0" borderId="16" xfId="18" applyNumberFormat="1" applyFont="1" applyBorder="1" applyAlignment="1" applyProtection="1">
      <alignment horizontal="center" vertical="center"/>
      <protection hidden="1"/>
    </xf>
    <xf numFmtId="0" fontId="38" fillId="0" borderId="45" xfId="0" applyFont="1" applyBorder="1" applyAlignment="1">
      <alignment horizontal="center"/>
    </xf>
    <xf numFmtId="0" fontId="38" fillId="0" borderId="57" xfId="0" applyFont="1" applyBorder="1" applyAlignment="1">
      <alignment horizontal="center"/>
    </xf>
    <xf numFmtId="0" fontId="38" fillId="0" borderId="46" xfId="0" applyFont="1" applyBorder="1" applyAlignment="1">
      <alignment horizontal="center"/>
    </xf>
    <xf numFmtId="2" fontId="21" fillId="0" borderId="38" xfId="18" applyNumberFormat="1" applyFont="1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/>
      <protection hidden="1"/>
    </xf>
    <xf numFmtId="0" fontId="0" fillId="0" borderId="60" xfId="0" applyBorder="1" applyAlignment="1" applyProtection="1">
      <alignment/>
      <protection hidden="1"/>
    </xf>
    <xf numFmtId="0" fontId="26" fillId="0" borderId="45" xfId="0" applyFont="1" applyBorder="1" applyAlignment="1">
      <alignment horizontal="center"/>
    </xf>
    <xf numFmtId="0" fontId="26" fillId="0" borderId="57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62" xfId="0" applyFont="1" applyBorder="1" applyAlignment="1">
      <alignment horizontal="center"/>
    </xf>
    <xf numFmtId="2" fontId="14" fillId="0" borderId="10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Fill="1" applyBorder="1" applyAlignment="1">
      <alignment horizontal="center" vertical="center" wrapText="1"/>
    </xf>
    <xf numFmtId="2" fontId="21" fillId="0" borderId="33" xfId="18" applyNumberFormat="1" applyFont="1" applyBorder="1" applyAlignment="1" applyProtection="1">
      <alignment horizontal="center" vertical="center"/>
      <protection hidden="1"/>
    </xf>
    <xf numFmtId="2" fontId="21" fillId="0" borderId="40" xfId="18" applyNumberFormat="1" applyFont="1" applyBorder="1" applyAlignment="1" applyProtection="1">
      <alignment horizontal="center" vertical="center"/>
      <protection hidden="1"/>
    </xf>
    <xf numFmtId="2" fontId="21" fillId="0" borderId="61" xfId="18" applyNumberFormat="1" applyFont="1" applyBorder="1" applyAlignment="1" applyProtection="1">
      <alignment horizontal="center" vertical="center"/>
      <protection hidden="1"/>
    </xf>
    <xf numFmtId="2" fontId="21" fillId="0" borderId="4" xfId="18" applyNumberFormat="1" applyFont="1" applyBorder="1" applyAlignment="1" applyProtection="1">
      <alignment horizontal="center" vertical="center"/>
      <protection hidden="1"/>
    </xf>
    <xf numFmtId="2" fontId="21" fillId="0" borderId="38" xfId="18" applyNumberFormat="1" applyFont="1" applyBorder="1" applyAlignment="1" applyProtection="1">
      <alignment horizontal="center" vertical="center"/>
      <protection hidden="1"/>
    </xf>
    <xf numFmtId="2" fontId="21" fillId="0" borderId="17" xfId="18" applyNumberFormat="1" applyFont="1" applyBorder="1" applyAlignment="1" applyProtection="1">
      <alignment horizontal="center" vertical="center"/>
      <protection hidden="1"/>
    </xf>
    <xf numFmtId="2" fontId="21" fillId="0" borderId="44" xfId="18" applyNumberFormat="1" applyFont="1" applyBorder="1" applyAlignment="1" applyProtection="1">
      <alignment horizontal="center" vertical="center"/>
      <protection hidden="1"/>
    </xf>
    <xf numFmtId="2" fontId="21" fillId="0" borderId="49" xfId="18" applyNumberFormat="1" applyFont="1" applyBorder="1" applyAlignment="1" applyProtection="1">
      <alignment horizontal="center" vertical="center"/>
      <protection hidden="1"/>
    </xf>
    <xf numFmtId="2" fontId="21" fillId="0" borderId="39" xfId="18" applyNumberFormat="1" applyFont="1" applyBorder="1" applyAlignment="1" applyProtection="1">
      <alignment horizontal="center" vertical="center"/>
      <protection hidden="1"/>
    </xf>
    <xf numFmtId="2" fontId="21" fillId="0" borderId="60" xfId="18" applyNumberFormat="1" applyFont="1" applyBorder="1" applyAlignment="1" applyProtection="1">
      <alignment horizontal="center" vertical="center"/>
      <protection hidden="1"/>
    </xf>
    <xf numFmtId="0" fontId="13" fillId="0" borderId="12" xfId="0" applyFont="1" applyFill="1" applyBorder="1" applyAlignment="1">
      <alignment vertical="center" wrapText="1"/>
    </xf>
    <xf numFmtId="0" fontId="13" fillId="0" borderId="43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2" fontId="21" fillId="0" borderId="15" xfId="18" applyNumberFormat="1" applyFont="1" applyBorder="1" applyAlignment="1" applyProtection="1">
      <alignment horizontal="center" vertical="center"/>
      <protection hidden="1"/>
    </xf>
    <xf numFmtId="2" fontId="21" fillId="0" borderId="34" xfId="18" applyNumberFormat="1" applyFont="1" applyBorder="1" applyAlignment="1" applyProtection="1">
      <alignment horizontal="center" vertical="center"/>
      <protection hidden="1"/>
    </xf>
    <xf numFmtId="2" fontId="21" fillId="0" borderId="48" xfId="18" applyNumberFormat="1" applyFont="1" applyBorder="1" applyAlignment="1" applyProtection="1">
      <alignment horizontal="center" vertical="center"/>
      <protection hidden="1"/>
    </xf>
    <xf numFmtId="2" fontId="21" fillId="0" borderId="25" xfId="18" applyNumberFormat="1" applyFont="1" applyBorder="1" applyAlignment="1" applyProtection="1">
      <alignment horizontal="center" vertical="center"/>
      <protection hidden="1"/>
    </xf>
    <xf numFmtId="2" fontId="21" fillId="0" borderId="39" xfId="0" applyNumberFormat="1" applyFont="1" applyBorder="1" applyAlignment="1" applyProtection="1">
      <alignment horizontal="center" vertical="center"/>
      <protection hidden="1"/>
    </xf>
    <xf numFmtId="2" fontId="21" fillId="0" borderId="40" xfId="0" applyNumberFormat="1" applyFont="1" applyBorder="1" applyAlignment="1" applyProtection="1">
      <alignment horizontal="center" vertical="center"/>
      <protection hidden="1"/>
    </xf>
    <xf numFmtId="0" fontId="27" fillId="0" borderId="0" xfId="0" applyFont="1" applyBorder="1" applyAlignment="1">
      <alignment horizontal="center"/>
    </xf>
    <xf numFmtId="0" fontId="28" fillId="0" borderId="0" xfId="0" applyFont="1" applyAlignment="1" applyProtection="1">
      <alignment horizontal="right"/>
      <protection/>
    </xf>
    <xf numFmtId="2" fontId="45" fillId="0" borderId="49" xfId="18" applyNumberFormat="1" applyFont="1" applyBorder="1" applyAlignment="1" applyProtection="1">
      <alignment horizontal="center" vertical="center"/>
      <protection hidden="1"/>
    </xf>
    <xf numFmtId="2" fontId="45" fillId="0" borderId="39" xfId="18" applyNumberFormat="1" applyFont="1" applyBorder="1" applyAlignment="1" applyProtection="1">
      <alignment horizontal="center" vertical="center"/>
      <protection hidden="1"/>
    </xf>
    <xf numFmtId="2" fontId="45" fillId="0" borderId="60" xfId="18" applyNumberFormat="1" applyFont="1" applyBorder="1" applyAlignment="1" applyProtection="1">
      <alignment horizontal="center" vertical="center"/>
      <protection hidden="1"/>
    </xf>
    <xf numFmtId="2" fontId="45" fillId="0" borderId="33" xfId="18" applyNumberFormat="1" applyFont="1" applyBorder="1" applyAlignment="1" applyProtection="1">
      <alignment horizontal="center" vertical="center"/>
      <protection hidden="1"/>
    </xf>
    <xf numFmtId="2" fontId="45" fillId="0" borderId="40" xfId="18" applyNumberFormat="1" applyFont="1" applyBorder="1" applyAlignment="1" applyProtection="1">
      <alignment horizontal="center" vertical="center"/>
      <protection hidden="1"/>
    </xf>
    <xf numFmtId="2" fontId="45" fillId="0" borderId="61" xfId="18" applyNumberFormat="1" applyFont="1" applyBorder="1" applyAlignment="1" applyProtection="1">
      <alignment horizontal="center" vertical="center"/>
      <protection hidden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2" fontId="14" fillId="0" borderId="27" xfId="0" applyNumberFormat="1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2" fontId="45" fillId="0" borderId="3" xfId="18" applyNumberFormat="1" applyFont="1" applyBorder="1" applyAlignment="1" applyProtection="1">
      <alignment horizontal="center" vertical="center"/>
      <protection hidden="1"/>
    </xf>
    <xf numFmtId="2" fontId="45" fillId="0" borderId="1" xfId="18" applyNumberFormat="1" applyFont="1" applyBorder="1" applyAlignment="1" applyProtection="1">
      <alignment horizontal="center" vertical="center"/>
      <protection hidden="1"/>
    </xf>
    <xf numFmtId="2" fontId="45" fillId="0" borderId="10" xfId="18" applyNumberFormat="1" applyFont="1" applyBorder="1" applyAlignment="1" applyProtection="1">
      <alignment horizontal="center" vertical="center"/>
      <protection hidden="1"/>
    </xf>
    <xf numFmtId="2" fontId="45" fillId="0" borderId="16" xfId="18" applyNumberFormat="1" applyFont="1" applyBorder="1" applyAlignment="1" applyProtection="1">
      <alignment horizontal="center" vertical="center"/>
      <protection hidden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2" fontId="45" fillId="0" borderId="34" xfId="18" applyNumberFormat="1" applyFont="1" applyBorder="1" applyAlignment="1" applyProtection="1">
      <alignment horizontal="center" vertical="center"/>
      <protection hidden="1"/>
    </xf>
    <xf numFmtId="2" fontId="45" fillId="0" borderId="25" xfId="18" applyNumberFormat="1" applyFont="1" applyBorder="1" applyAlignment="1" applyProtection="1">
      <alignment horizontal="center" vertical="center"/>
      <protection hidden="1"/>
    </xf>
  </cellXfs>
  <cellStyles count="9">
    <cellStyle name="Normal" xfId="0"/>
    <cellStyle name="Hyperlink" xfId="15"/>
    <cellStyle name="Currency" xfId="16"/>
    <cellStyle name="Currency [0]" xfId="17"/>
    <cellStyle name="Обычный_Вика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5</xdr:row>
      <xdr:rowOff>38100</xdr:rowOff>
    </xdr:from>
    <xdr:to>
      <xdr:col>4</xdr:col>
      <xdr:colOff>762000</xdr:colOff>
      <xdr:row>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73367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5</xdr:col>
      <xdr:colOff>209550</xdr:colOff>
      <xdr:row>5</xdr:row>
      <xdr:rowOff>9525</xdr:rowOff>
    </xdr:from>
    <xdr:to>
      <xdr:col>14</xdr:col>
      <xdr:colOff>447675</xdr:colOff>
      <xdr:row>7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3076575" y="171450"/>
          <a:ext cx="4876800" cy="466725"/>
        </a:xfrm>
        <a:prstGeom prst="ellipseRibbon2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utokraski.dn.ua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utokraski.dn.ua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utokraski.dn.ua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autokraski.dn.ua/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11111119"/>
  <dimension ref="B1:I67"/>
  <sheetViews>
    <sheetView view="pageBreakPreview" zoomScaleSheetLayoutView="100" workbookViewId="0" topLeftCell="A1">
      <selection activeCell="B5" sqref="B5:F5"/>
    </sheetView>
  </sheetViews>
  <sheetFormatPr defaultColWidth="9.00390625" defaultRowHeight="12.75"/>
  <cols>
    <col min="1" max="1" width="9.125" style="37" customWidth="1"/>
    <col min="2" max="2" width="41.75390625" style="36" customWidth="1"/>
    <col min="3" max="3" width="10.375" style="135" customWidth="1"/>
    <col min="4" max="4" width="16.00390625" style="36" customWidth="1"/>
    <col min="5" max="5" width="17.75390625" style="11" hidden="1" customWidth="1"/>
    <col min="6" max="6" width="18.125" style="37" customWidth="1"/>
    <col min="7" max="7" width="10.625" style="37" customWidth="1"/>
    <col min="8" max="8" width="14.875" style="37" customWidth="1"/>
    <col min="9" max="9" width="11.00390625" style="37" hidden="1" customWidth="1"/>
    <col min="10" max="16384" width="7.875" style="37" customWidth="1"/>
  </cols>
  <sheetData>
    <row r="1" spans="2:8" ht="21" customHeight="1">
      <c r="B1" s="290" t="s">
        <v>144</v>
      </c>
      <c r="C1" s="120"/>
      <c r="D1" s="52"/>
      <c r="E1" s="52"/>
      <c r="F1" s="52"/>
      <c r="G1" s="156" t="s">
        <v>198</v>
      </c>
      <c r="H1" s="52"/>
    </row>
    <row r="2" spans="2:8" ht="16.5" customHeight="1">
      <c r="B2" s="290"/>
      <c r="C2" s="120"/>
      <c r="D2" s="155"/>
      <c r="E2" s="155"/>
      <c r="F2" s="155"/>
      <c r="G2" s="157" t="s">
        <v>199</v>
      </c>
      <c r="H2" s="73"/>
    </row>
    <row r="3" spans="2:8" ht="18.75" customHeight="1">
      <c r="B3" s="290"/>
      <c r="C3" s="120"/>
      <c r="D3" s="155"/>
      <c r="E3" s="155"/>
      <c r="F3" s="155"/>
      <c r="G3" s="157" t="s">
        <v>200</v>
      </c>
      <c r="H3" s="101"/>
    </row>
    <row r="4" spans="2:8" s="7" customFormat="1" ht="12.75">
      <c r="B4" s="166"/>
      <c r="C4" s="166"/>
      <c r="D4" s="167"/>
      <c r="E4" s="167"/>
      <c r="F4" s="167"/>
      <c r="G4" s="168" t="s">
        <v>201</v>
      </c>
      <c r="H4" s="169"/>
    </row>
    <row r="5" spans="2:8" ht="49.5" customHeight="1">
      <c r="B5" s="297" t="str">
        <f>IF($I$7=0,"ОПТОВЫЙ ПРЕЙСКУРАНТ ЦЕН на автоэмали ВИКА-60","РОЗНИЧНЫЙ ПРЕЙСКУРАНТ ЦЕН на автоэмали ВИКА-60")</f>
        <v>ОПТОВЫЙ ПРЕЙСКУРАНТ ЦЕН на автоэмали ВИКА-60</v>
      </c>
      <c r="C5" s="297"/>
      <c r="D5" s="297"/>
      <c r="E5" s="297"/>
      <c r="F5" s="297"/>
      <c r="G5" s="53"/>
      <c r="H5" s="53"/>
    </row>
    <row r="6" spans="3:9" s="38" customFormat="1" ht="21" customHeight="1" thickBot="1">
      <c r="C6" s="130"/>
      <c r="G6" s="112">
        <v>38875</v>
      </c>
      <c r="H6" s="275" t="s">
        <v>273</v>
      </c>
      <c r="I6" s="276" t="s">
        <v>274</v>
      </c>
    </row>
    <row r="7" spans="2:9" s="49" customFormat="1" ht="30" customHeight="1" thickBot="1">
      <c r="B7" s="136" t="s">
        <v>4</v>
      </c>
      <c r="C7" s="137" t="s">
        <v>8</v>
      </c>
      <c r="D7" s="138" t="s">
        <v>114</v>
      </c>
      <c r="E7" s="139" t="s">
        <v>172</v>
      </c>
      <c r="F7" s="140" t="s">
        <v>173</v>
      </c>
      <c r="G7" s="61"/>
      <c r="H7" s="102">
        <v>0</v>
      </c>
      <c r="I7" s="103">
        <v>0</v>
      </c>
    </row>
    <row r="8" spans="2:7" s="50" customFormat="1" ht="15" customHeight="1">
      <c r="B8" s="152" t="s">
        <v>163</v>
      </c>
      <c r="C8" s="143">
        <v>601</v>
      </c>
      <c r="D8" s="144">
        <v>0.8</v>
      </c>
      <c r="E8" s="145">
        <v>28</v>
      </c>
      <c r="F8" s="146">
        <f aca="true" t="shared" si="0" ref="F8:F56">IF($I$7=0,(E8-E8/100*$H$7),ROUND((E8-E8/100*$H$7+((E8-E8/100*$H$7)/100*$I$7)),0))</f>
        <v>28</v>
      </c>
      <c r="G8" s="62"/>
    </row>
    <row r="9" spans="2:7" s="50" customFormat="1" ht="15" customHeight="1">
      <c r="B9" s="153" t="s">
        <v>179</v>
      </c>
      <c r="C9" s="141">
        <v>201</v>
      </c>
      <c r="D9" s="63">
        <v>0.9</v>
      </c>
      <c r="E9" s="142">
        <v>30</v>
      </c>
      <c r="F9" s="147">
        <f t="shared" si="0"/>
        <v>30</v>
      </c>
      <c r="G9" s="62"/>
    </row>
    <row r="10" spans="2:7" s="50" customFormat="1" ht="15" customHeight="1">
      <c r="B10" s="153" t="s">
        <v>180</v>
      </c>
      <c r="C10" s="141"/>
      <c r="D10" s="63">
        <v>0.9</v>
      </c>
      <c r="E10" s="142">
        <v>30</v>
      </c>
      <c r="F10" s="147">
        <f t="shared" si="0"/>
        <v>30</v>
      </c>
      <c r="G10" s="62"/>
    </row>
    <row r="11" spans="2:7" s="50" customFormat="1" ht="15" customHeight="1">
      <c r="B11" s="153" t="s">
        <v>181</v>
      </c>
      <c r="C11" s="141"/>
      <c r="D11" s="63">
        <v>0.9</v>
      </c>
      <c r="E11" s="142">
        <v>30</v>
      </c>
      <c r="F11" s="147">
        <f t="shared" si="0"/>
        <v>30</v>
      </c>
      <c r="G11" s="62"/>
    </row>
    <row r="12" spans="2:7" s="50" customFormat="1" ht="15" customHeight="1">
      <c r="B12" s="153" t="s">
        <v>167</v>
      </c>
      <c r="C12" s="141">
        <v>235</v>
      </c>
      <c r="D12" s="63">
        <v>0.9</v>
      </c>
      <c r="E12" s="142">
        <v>30</v>
      </c>
      <c r="F12" s="147">
        <f t="shared" si="0"/>
        <v>30</v>
      </c>
      <c r="G12" s="62"/>
    </row>
    <row r="13" spans="2:7" s="50" customFormat="1" ht="15" customHeight="1">
      <c r="B13" s="153" t="s">
        <v>189</v>
      </c>
      <c r="C13" s="141"/>
      <c r="D13" s="63">
        <v>0.85</v>
      </c>
      <c r="E13" s="142">
        <v>30</v>
      </c>
      <c r="F13" s="147">
        <f t="shared" si="0"/>
        <v>30</v>
      </c>
      <c r="G13" s="62"/>
    </row>
    <row r="14" spans="2:7" s="50" customFormat="1" ht="15" customHeight="1">
      <c r="B14" s="153" t="s">
        <v>192</v>
      </c>
      <c r="C14" s="141"/>
      <c r="D14" s="63">
        <v>0.9</v>
      </c>
      <c r="E14" s="142">
        <v>30</v>
      </c>
      <c r="F14" s="147">
        <f t="shared" si="0"/>
        <v>30</v>
      </c>
      <c r="G14" s="62"/>
    </row>
    <row r="15" spans="2:7" s="50" customFormat="1" ht="15" customHeight="1">
      <c r="B15" s="153" t="s">
        <v>208</v>
      </c>
      <c r="C15" s="141">
        <v>325</v>
      </c>
      <c r="D15" s="63">
        <v>0.85</v>
      </c>
      <c r="E15" s="142">
        <v>30</v>
      </c>
      <c r="F15" s="147">
        <f t="shared" si="0"/>
        <v>30</v>
      </c>
      <c r="G15" s="62"/>
    </row>
    <row r="16" spans="2:7" s="50" customFormat="1" ht="15" customHeight="1">
      <c r="B16" s="153" t="s">
        <v>193</v>
      </c>
      <c r="C16" s="141"/>
      <c r="D16" s="63">
        <v>0.9</v>
      </c>
      <c r="E16" s="142">
        <v>30</v>
      </c>
      <c r="F16" s="147">
        <f t="shared" si="0"/>
        <v>30</v>
      </c>
      <c r="G16" s="62"/>
    </row>
    <row r="17" spans="2:7" s="50" customFormat="1" ht="15" customHeight="1">
      <c r="B17" s="153" t="s">
        <v>194</v>
      </c>
      <c r="C17" s="141"/>
      <c r="D17" s="63">
        <v>0.9</v>
      </c>
      <c r="E17" s="142">
        <v>30</v>
      </c>
      <c r="F17" s="147">
        <f t="shared" si="0"/>
        <v>30</v>
      </c>
      <c r="G17" s="62"/>
    </row>
    <row r="18" spans="2:6" ht="15">
      <c r="B18" s="153" t="s">
        <v>195</v>
      </c>
      <c r="C18" s="141"/>
      <c r="D18" s="63">
        <v>0.9</v>
      </c>
      <c r="E18" s="142">
        <v>30</v>
      </c>
      <c r="F18" s="147">
        <f t="shared" si="0"/>
        <v>30</v>
      </c>
    </row>
    <row r="19" spans="2:6" ht="15">
      <c r="B19" s="153" t="s">
        <v>209</v>
      </c>
      <c r="C19" s="141"/>
      <c r="D19" s="63">
        <v>0.9</v>
      </c>
      <c r="E19" s="142">
        <v>30</v>
      </c>
      <c r="F19" s="147">
        <f t="shared" si="0"/>
        <v>30</v>
      </c>
    </row>
    <row r="20" spans="2:6" ht="15">
      <c r="B20" s="153" t="s">
        <v>210</v>
      </c>
      <c r="C20" s="141">
        <v>671</v>
      </c>
      <c r="D20" s="63">
        <v>0.9</v>
      </c>
      <c r="E20" s="142">
        <v>30</v>
      </c>
      <c r="F20" s="147">
        <f t="shared" si="0"/>
        <v>30</v>
      </c>
    </row>
    <row r="21" spans="2:6" ht="15">
      <c r="B21" s="153" t="s">
        <v>211</v>
      </c>
      <c r="C21" s="141"/>
      <c r="D21" s="63">
        <v>0.9</v>
      </c>
      <c r="E21" s="142">
        <v>30</v>
      </c>
      <c r="F21" s="147">
        <f t="shared" si="0"/>
        <v>30</v>
      </c>
    </row>
    <row r="22" spans="2:6" ht="15">
      <c r="B22" s="153" t="s">
        <v>212</v>
      </c>
      <c r="C22" s="141"/>
      <c r="D22" s="63">
        <v>0.85</v>
      </c>
      <c r="E22" s="142">
        <v>30</v>
      </c>
      <c r="F22" s="147">
        <f t="shared" si="0"/>
        <v>30</v>
      </c>
    </row>
    <row r="23" spans="2:6" ht="15">
      <c r="B23" s="153" t="s">
        <v>169</v>
      </c>
      <c r="C23" s="141">
        <v>215</v>
      </c>
      <c r="D23" s="63">
        <v>0.95</v>
      </c>
      <c r="E23" s="142">
        <v>31.7</v>
      </c>
      <c r="F23" s="147">
        <f t="shared" si="0"/>
        <v>31.7</v>
      </c>
    </row>
    <row r="24" spans="2:6" ht="15">
      <c r="B24" s="153" t="s">
        <v>162</v>
      </c>
      <c r="C24" s="141">
        <v>233</v>
      </c>
      <c r="D24" s="63">
        <v>0.95</v>
      </c>
      <c r="E24" s="142">
        <v>31.7</v>
      </c>
      <c r="F24" s="147">
        <f t="shared" si="0"/>
        <v>31.7</v>
      </c>
    </row>
    <row r="25" spans="2:6" ht="15">
      <c r="B25" s="153" t="s">
        <v>178</v>
      </c>
      <c r="C25" s="141">
        <v>420</v>
      </c>
      <c r="D25" s="63">
        <v>0.85</v>
      </c>
      <c r="E25" s="142">
        <v>32</v>
      </c>
      <c r="F25" s="147">
        <f t="shared" si="0"/>
        <v>32</v>
      </c>
    </row>
    <row r="26" spans="2:6" ht="15">
      <c r="B26" s="153" t="s">
        <v>143</v>
      </c>
      <c r="C26" s="141">
        <v>202</v>
      </c>
      <c r="D26" s="63">
        <v>0.95</v>
      </c>
      <c r="E26" s="142">
        <v>32</v>
      </c>
      <c r="F26" s="147">
        <f t="shared" si="0"/>
        <v>32</v>
      </c>
    </row>
    <row r="27" spans="2:6" ht="15">
      <c r="B27" s="153" t="s">
        <v>161</v>
      </c>
      <c r="C27" s="141">
        <v>233</v>
      </c>
      <c r="D27" s="63">
        <v>0.95</v>
      </c>
      <c r="E27" s="142">
        <v>32</v>
      </c>
      <c r="F27" s="147">
        <f t="shared" si="0"/>
        <v>32</v>
      </c>
    </row>
    <row r="28" spans="2:6" ht="15">
      <c r="B28" s="153" t="s">
        <v>182</v>
      </c>
      <c r="C28" s="141">
        <v>400</v>
      </c>
      <c r="D28" s="63">
        <v>0.85</v>
      </c>
      <c r="E28" s="142">
        <v>32</v>
      </c>
      <c r="F28" s="147">
        <f t="shared" si="0"/>
        <v>32</v>
      </c>
    </row>
    <row r="29" spans="2:6" ht="15">
      <c r="B29" s="153" t="s">
        <v>183</v>
      </c>
      <c r="C29" s="141">
        <v>497</v>
      </c>
      <c r="D29" s="63">
        <v>0.85</v>
      </c>
      <c r="E29" s="142">
        <v>32</v>
      </c>
      <c r="F29" s="147">
        <f t="shared" si="0"/>
        <v>32</v>
      </c>
    </row>
    <row r="30" spans="2:6" ht="15">
      <c r="B30" s="153" t="s">
        <v>170</v>
      </c>
      <c r="C30" s="141">
        <v>425</v>
      </c>
      <c r="D30" s="63">
        <v>0.9</v>
      </c>
      <c r="E30" s="142">
        <v>32</v>
      </c>
      <c r="F30" s="147">
        <f t="shared" si="0"/>
        <v>32</v>
      </c>
    </row>
    <row r="31" spans="2:6" ht="15">
      <c r="B31" s="153" t="s">
        <v>185</v>
      </c>
      <c r="C31" s="141">
        <v>564</v>
      </c>
      <c r="D31" s="63">
        <v>0.85</v>
      </c>
      <c r="E31" s="142">
        <v>32</v>
      </c>
      <c r="F31" s="147">
        <f t="shared" si="0"/>
        <v>32</v>
      </c>
    </row>
    <row r="32" spans="2:6" ht="15">
      <c r="B32" s="153" t="s">
        <v>186</v>
      </c>
      <c r="C32" s="141">
        <v>210</v>
      </c>
      <c r="D32" s="63">
        <v>0.9</v>
      </c>
      <c r="E32" s="142">
        <v>32</v>
      </c>
      <c r="F32" s="147">
        <f t="shared" si="0"/>
        <v>32</v>
      </c>
    </row>
    <row r="33" spans="2:6" ht="15">
      <c r="B33" s="153" t="s">
        <v>187</v>
      </c>
      <c r="C33" s="141"/>
      <c r="D33" s="63">
        <v>0.85</v>
      </c>
      <c r="E33" s="142">
        <v>32</v>
      </c>
      <c r="F33" s="147">
        <f t="shared" si="0"/>
        <v>32</v>
      </c>
    </row>
    <row r="34" spans="2:6" ht="15">
      <c r="B34" s="153" t="s">
        <v>188</v>
      </c>
      <c r="C34" s="141">
        <v>403</v>
      </c>
      <c r="D34" s="63">
        <v>0.85</v>
      </c>
      <c r="E34" s="142">
        <v>32</v>
      </c>
      <c r="F34" s="147">
        <f t="shared" si="0"/>
        <v>32</v>
      </c>
    </row>
    <row r="35" spans="2:6" ht="15">
      <c r="B35" s="153" t="s">
        <v>196</v>
      </c>
      <c r="C35" s="141">
        <v>464</v>
      </c>
      <c r="D35" s="63">
        <v>0.85</v>
      </c>
      <c r="E35" s="142">
        <v>32</v>
      </c>
      <c r="F35" s="147">
        <f t="shared" si="0"/>
        <v>32</v>
      </c>
    </row>
    <row r="36" spans="2:6" ht="15">
      <c r="B36" s="153" t="s">
        <v>213</v>
      </c>
      <c r="C36" s="141">
        <v>165</v>
      </c>
      <c r="D36" s="63">
        <v>0.85</v>
      </c>
      <c r="E36" s="142">
        <v>32</v>
      </c>
      <c r="F36" s="147">
        <f t="shared" si="0"/>
        <v>32</v>
      </c>
    </row>
    <row r="37" spans="2:6" ht="15">
      <c r="B37" s="153" t="s">
        <v>197</v>
      </c>
      <c r="C37" s="141">
        <v>481</v>
      </c>
      <c r="D37" s="63">
        <v>0.85</v>
      </c>
      <c r="E37" s="142">
        <v>32</v>
      </c>
      <c r="F37" s="147">
        <f t="shared" si="0"/>
        <v>32</v>
      </c>
    </row>
    <row r="38" spans="2:6" ht="15">
      <c r="B38" s="153" t="s">
        <v>168</v>
      </c>
      <c r="C38" s="141">
        <v>303</v>
      </c>
      <c r="D38" s="63">
        <v>0.9</v>
      </c>
      <c r="E38" s="142">
        <v>33</v>
      </c>
      <c r="F38" s="147">
        <f t="shared" si="0"/>
        <v>33</v>
      </c>
    </row>
    <row r="39" spans="2:6" ht="15">
      <c r="B39" s="153" t="s">
        <v>205</v>
      </c>
      <c r="C39" s="141">
        <v>307</v>
      </c>
      <c r="D39" s="63">
        <v>0.85</v>
      </c>
      <c r="E39" s="142">
        <v>33</v>
      </c>
      <c r="F39" s="147">
        <f t="shared" si="0"/>
        <v>33</v>
      </c>
    </row>
    <row r="40" spans="2:6" ht="15">
      <c r="B40" s="153" t="s">
        <v>164</v>
      </c>
      <c r="C40" s="141">
        <v>377</v>
      </c>
      <c r="D40" s="63">
        <v>0.9</v>
      </c>
      <c r="E40" s="142">
        <v>33</v>
      </c>
      <c r="F40" s="147">
        <f t="shared" si="0"/>
        <v>33</v>
      </c>
    </row>
    <row r="41" spans="2:6" ht="15">
      <c r="B41" s="153" t="s">
        <v>214</v>
      </c>
      <c r="C41" s="141">
        <v>456</v>
      </c>
      <c r="D41" s="63">
        <v>0.9</v>
      </c>
      <c r="E41" s="142">
        <v>33</v>
      </c>
      <c r="F41" s="147">
        <f t="shared" si="0"/>
        <v>33</v>
      </c>
    </row>
    <row r="42" spans="2:6" ht="15">
      <c r="B42" s="153" t="s">
        <v>165</v>
      </c>
      <c r="C42" s="141">
        <v>447</v>
      </c>
      <c r="D42" s="63">
        <v>0.9</v>
      </c>
      <c r="E42" s="142">
        <v>35</v>
      </c>
      <c r="F42" s="147">
        <f t="shared" si="0"/>
        <v>35</v>
      </c>
    </row>
    <row r="43" spans="2:6" ht="15">
      <c r="B43" s="153" t="s">
        <v>204</v>
      </c>
      <c r="C43" s="141">
        <v>1035</v>
      </c>
      <c r="D43" s="63">
        <v>0.9</v>
      </c>
      <c r="E43" s="142">
        <v>35.5</v>
      </c>
      <c r="F43" s="147">
        <f t="shared" si="0"/>
        <v>35.5</v>
      </c>
    </row>
    <row r="44" spans="2:6" ht="15">
      <c r="B44" s="153" t="s">
        <v>206</v>
      </c>
      <c r="C44" s="141">
        <v>286</v>
      </c>
      <c r="D44" s="63">
        <v>0.9</v>
      </c>
      <c r="E44" s="142">
        <v>35.5</v>
      </c>
      <c r="F44" s="147">
        <f t="shared" si="0"/>
        <v>35.5</v>
      </c>
    </row>
    <row r="45" spans="2:6" ht="15">
      <c r="B45" s="153" t="s">
        <v>207</v>
      </c>
      <c r="C45" s="141"/>
      <c r="D45" s="63">
        <v>0.9</v>
      </c>
      <c r="E45" s="142">
        <v>35.5</v>
      </c>
      <c r="F45" s="147">
        <f t="shared" si="0"/>
        <v>35.5</v>
      </c>
    </row>
    <row r="46" spans="2:6" ht="15">
      <c r="B46" s="153" t="s">
        <v>177</v>
      </c>
      <c r="C46" s="141">
        <v>28</v>
      </c>
      <c r="D46" s="63">
        <v>0.9</v>
      </c>
      <c r="E46" s="142">
        <v>36</v>
      </c>
      <c r="F46" s="147">
        <f t="shared" si="0"/>
        <v>36</v>
      </c>
    </row>
    <row r="47" spans="2:6" ht="15">
      <c r="B47" s="153" t="s">
        <v>190</v>
      </c>
      <c r="C47" s="141"/>
      <c r="D47" s="63">
        <v>0.9</v>
      </c>
      <c r="E47" s="142">
        <v>36</v>
      </c>
      <c r="F47" s="147">
        <f t="shared" si="0"/>
        <v>36</v>
      </c>
    </row>
    <row r="48" spans="2:6" ht="15">
      <c r="B48" s="153" t="s">
        <v>191</v>
      </c>
      <c r="C48" s="141">
        <v>208</v>
      </c>
      <c r="D48" s="63">
        <v>0.9</v>
      </c>
      <c r="E48" s="142">
        <v>36</v>
      </c>
      <c r="F48" s="147">
        <f t="shared" si="0"/>
        <v>36</v>
      </c>
    </row>
    <row r="49" spans="2:6" ht="15">
      <c r="B49" s="153" t="s">
        <v>202</v>
      </c>
      <c r="C49" s="141">
        <v>107</v>
      </c>
      <c r="D49" s="63">
        <v>0.9</v>
      </c>
      <c r="E49" s="142">
        <v>38</v>
      </c>
      <c r="F49" s="147">
        <f t="shared" si="0"/>
        <v>38</v>
      </c>
    </row>
    <row r="50" spans="2:6" ht="15">
      <c r="B50" s="153" t="s">
        <v>166</v>
      </c>
      <c r="C50" s="141">
        <v>449</v>
      </c>
      <c r="D50" s="63">
        <v>0.85</v>
      </c>
      <c r="E50" s="142">
        <v>38</v>
      </c>
      <c r="F50" s="147">
        <f t="shared" si="0"/>
        <v>38</v>
      </c>
    </row>
    <row r="51" spans="2:6" ht="15">
      <c r="B51" s="153" t="s">
        <v>203</v>
      </c>
      <c r="C51" s="141">
        <v>127</v>
      </c>
      <c r="D51" s="63">
        <v>0.85</v>
      </c>
      <c r="E51" s="142">
        <v>43</v>
      </c>
      <c r="F51" s="147">
        <f t="shared" si="0"/>
        <v>43</v>
      </c>
    </row>
    <row r="52" spans="2:6" ht="15">
      <c r="B52" s="153" t="s">
        <v>184</v>
      </c>
      <c r="C52" s="141">
        <v>180</v>
      </c>
      <c r="D52" s="63">
        <v>0.85</v>
      </c>
      <c r="E52" s="142">
        <v>43</v>
      </c>
      <c r="F52" s="147">
        <f t="shared" si="0"/>
        <v>43</v>
      </c>
    </row>
    <row r="53" spans="2:6" ht="15">
      <c r="B53" s="153" t="s">
        <v>171</v>
      </c>
      <c r="C53" s="141">
        <v>110</v>
      </c>
      <c r="D53" s="63">
        <v>0.9</v>
      </c>
      <c r="E53" s="142">
        <v>43</v>
      </c>
      <c r="F53" s="147">
        <f t="shared" si="0"/>
        <v>43</v>
      </c>
    </row>
    <row r="54" spans="2:6" ht="15">
      <c r="B54" s="153" t="s">
        <v>151</v>
      </c>
      <c r="C54" s="141"/>
      <c r="D54" s="63">
        <v>0.4</v>
      </c>
      <c r="E54" s="142">
        <v>4.5</v>
      </c>
      <c r="F54" s="147">
        <f t="shared" si="0"/>
        <v>4.5</v>
      </c>
    </row>
    <row r="55" spans="2:6" ht="15">
      <c r="B55" s="263" t="s">
        <v>151</v>
      </c>
      <c r="C55" s="264"/>
      <c r="D55" s="265">
        <v>0.35</v>
      </c>
      <c r="E55" s="266">
        <v>4</v>
      </c>
      <c r="F55" s="147">
        <f t="shared" si="0"/>
        <v>4</v>
      </c>
    </row>
    <row r="56" spans="2:6" ht="15.75" thickBot="1">
      <c r="B56" s="154" t="s">
        <v>152</v>
      </c>
      <c r="C56" s="148"/>
      <c r="D56" s="65">
        <v>0.35</v>
      </c>
      <c r="E56" s="149">
        <v>6</v>
      </c>
      <c r="F56" s="150">
        <f t="shared" si="0"/>
        <v>6</v>
      </c>
    </row>
    <row r="57" spans="2:6" ht="15">
      <c r="B57" s="113"/>
      <c r="C57" s="131"/>
      <c r="D57" s="114"/>
      <c r="E57" s="77"/>
      <c r="F57" s="62"/>
    </row>
    <row r="58" spans="2:6" ht="25.5">
      <c r="B58" s="297" t="str">
        <f>IF($I$7=0,"ОПТОВЫЙ ПРЕЙСКУРАНТ ЦЕН АВТОХИМИЮ","РОЗНИЧНЫЙ ПРЕЙСКУРАНТ ЦЕН НА АВТОХИМИЮ")</f>
        <v>ОПТОВЫЙ ПРЕЙСКУРАНТ ЦЕН АВТОХИМИЮ</v>
      </c>
      <c r="C58" s="297"/>
      <c r="D58" s="297"/>
      <c r="E58" s="297"/>
      <c r="F58" s="297"/>
    </row>
    <row r="59" spans="2:6" ht="25.5">
      <c r="B59" s="297" t="s">
        <v>156</v>
      </c>
      <c r="C59" s="297"/>
      <c r="D59" s="297"/>
      <c r="E59" s="297"/>
      <c r="F59" s="297"/>
    </row>
    <row r="60" spans="2:6" ht="5.25" customHeight="1" thickBot="1">
      <c r="B60" s="113"/>
      <c r="C60" s="131"/>
      <c r="D60" s="114"/>
      <c r="E60" s="77"/>
      <c r="F60" s="62"/>
    </row>
    <row r="61" spans="2:9" ht="34.5" customHeight="1" thickBot="1">
      <c r="B61" s="298" t="s">
        <v>4</v>
      </c>
      <c r="C61" s="299"/>
      <c r="D61" s="89" t="s">
        <v>114</v>
      </c>
      <c r="E61" s="64" t="s">
        <v>158</v>
      </c>
      <c r="F61" s="64" t="s">
        <v>159</v>
      </c>
      <c r="H61" s="275" t="s">
        <v>273</v>
      </c>
      <c r="I61" s="276" t="s">
        <v>274</v>
      </c>
    </row>
    <row r="62" spans="2:9" ht="15">
      <c r="B62" s="291" t="s">
        <v>153</v>
      </c>
      <c r="C62" s="292"/>
      <c r="D62" s="86">
        <v>1</v>
      </c>
      <c r="E62" s="87"/>
      <c r="F62" s="88">
        <f>IF($I$62=0,(E62-E62/100*$H$62),ROUND((E62-E62/100*$H$62+((E62-E62/100*$H$62)/100*$I$62)),0))</f>
        <v>0</v>
      </c>
      <c r="H62" s="102">
        <v>0</v>
      </c>
      <c r="I62" s="103">
        <v>0</v>
      </c>
    </row>
    <row r="63" spans="2:6" ht="15">
      <c r="B63" s="293"/>
      <c r="C63" s="294"/>
      <c r="D63" s="82">
        <v>2.5</v>
      </c>
      <c r="E63" s="84">
        <v>25.5</v>
      </c>
      <c r="F63" s="88">
        <f>IF($I$62=0,(E63-E63/100*$H$62),ROUND((E63-E63/100*$H$62+((E63-E63/100*$H$62)/100*$I$62)),0))</f>
        <v>25.5</v>
      </c>
    </row>
    <row r="64" spans="2:6" ht="15.75" thickBot="1">
      <c r="B64" s="295" t="s">
        <v>154</v>
      </c>
      <c r="C64" s="296"/>
      <c r="D64" s="83">
        <v>2.4</v>
      </c>
      <c r="E64" s="85">
        <v>25</v>
      </c>
      <c r="F64" s="115">
        <f>IF($I$62=0,(E64-E64/100*$H$62),ROUND((E64-E64/100*$H$62+((E64-E64/100*$H$62)/100*$I$62)),0))</f>
        <v>25</v>
      </c>
    </row>
    <row r="65" spans="2:6" ht="14.25">
      <c r="B65" s="12"/>
      <c r="C65" s="132"/>
      <c r="D65" s="12"/>
      <c r="E65" s="12"/>
      <c r="F65" s="12"/>
    </row>
    <row r="66" spans="2:6" ht="14.25">
      <c r="B66" s="32" t="s">
        <v>5</v>
      </c>
      <c r="C66" s="133"/>
      <c r="D66" s="32"/>
      <c r="F66" s="151" t="s">
        <v>160</v>
      </c>
    </row>
    <row r="67" spans="2:3" ht="14.25">
      <c r="B67" s="48" t="s">
        <v>6</v>
      </c>
      <c r="C67" s="134"/>
    </row>
    <row r="73" ht="51.75" customHeight="1"/>
    <row r="79" ht="21.75" customHeight="1"/>
  </sheetData>
  <sheetProtection password="C631" sheet="1" objects="1" scenarios="1"/>
  <mergeCells count="7">
    <mergeCell ref="B1:B3"/>
    <mergeCell ref="B62:C63"/>
    <mergeCell ref="B64:C64"/>
    <mergeCell ref="B5:F5"/>
    <mergeCell ref="B58:F58"/>
    <mergeCell ref="B59:F59"/>
    <mergeCell ref="B61:C61"/>
  </mergeCells>
  <hyperlinks>
    <hyperlink ref="G4" r:id="rId1" display="http://autokraski.dn.ua"/>
  </hyperlinks>
  <printOptions horizontalCentered="1"/>
  <pageMargins left="0.2362204724409449" right="0.1968503937007874" top="0.27" bottom="0.1968503937007874" header="0.1968503937007874" footer="0.1968503937007874"/>
  <pageSetup horizontalDpi="600" verticalDpi="600" orientation="portrait" paperSize="9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11111116"/>
  <dimension ref="A1:H281"/>
  <sheetViews>
    <sheetView view="pageBreakPreview" zoomScaleSheetLayoutView="100" workbookViewId="0" topLeftCell="A1">
      <selection activeCell="A5" sqref="A5:F5"/>
    </sheetView>
  </sheetViews>
  <sheetFormatPr defaultColWidth="9.00390625" defaultRowHeight="12.75"/>
  <cols>
    <col min="1" max="1" width="43.75390625" style="36" customWidth="1"/>
    <col min="2" max="2" width="7.875" style="11" customWidth="1"/>
    <col min="3" max="3" width="14.75390625" style="11" customWidth="1"/>
    <col min="4" max="4" width="15.75390625" style="11" customWidth="1"/>
    <col min="5" max="5" width="12.625" style="11" hidden="1" customWidth="1"/>
    <col min="6" max="6" width="14.75390625" style="37" customWidth="1"/>
    <col min="7" max="7" width="11.125" style="37" customWidth="1"/>
    <col min="8" max="8" width="7.875" style="37" hidden="1" customWidth="1"/>
    <col min="9" max="16384" width="7.875" style="37" customWidth="1"/>
  </cols>
  <sheetData>
    <row r="1" spans="1:6" ht="14.25">
      <c r="A1" s="300" t="s">
        <v>144</v>
      </c>
      <c r="B1" s="52"/>
      <c r="C1" s="52"/>
      <c r="D1" s="52"/>
      <c r="E1" s="52"/>
      <c r="F1" s="158" t="s">
        <v>198</v>
      </c>
    </row>
    <row r="2" spans="1:7" ht="14.25">
      <c r="A2" s="300"/>
      <c r="B2" s="118"/>
      <c r="C2" s="118"/>
      <c r="D2" s="118"/>
      <c r="E2" s="118"/>
      <c r="F2" s="158" t="s">
        <v>199</v>
      </c>
      <c r="G2" s="81"/>
    </row>
    <row r="3" spans="1:7" s="7" customFormat="1" ht="12.75">
      <c r="A3" s="164"/>
      <c r="B3" s="165"/>
      <c r="C3" s="165"/>
      <c r="D3" s="165"/>
      <c r="E3" s="165"/>
      <c r="F3" s="158" t="s">
        <v>200</v>
      </c>
      <c r="G3" s="91"/>
    </row>
    <row r="4" spans="1:7" ht="14.25">
      <c r="A4" s="1"/>
      <c r="B4" s="118"/>
      <c r="C4" s="118"/>
      <c r="D4" s="118"/>
      <c r="E4" s="118"/>
      <c r="F4" s="160" t="s">
        <v>201</v>
      </c>
      <c r="G4" s="100"/>
    </row>
    <row r="5" spans="1:6" ht="54" customHeight="1">
      <c r="A5" s="297" t="str">
        <f>IF($H$7=0,"ОПТОВЫЙ ПРЕЙСКУРАНТ ЦЕН НА 2К АКРИЛОВЫЕ АВТОЭМАЛИ Вика-акрил","РОЗНИЧНЫЙ ПРЕЙСКУРАНТ ЦЕН НА 2К АКРИЛОВЫЕ АВТОЭМАЛИ Вика-акрил")</f>
        <v>ОПТОВЫЙ ПРЕЙСКУРАНТ ЦЕН НА 2К АКРИЛОВЫЕ АВТОЭМАЛИ Вика-акрил</v>
      </c>
      <c r="B5" s="297"/>
      <c r="C5" s="297"/>
      <c r="D5" s="297"/>
      <c r="E5" s="297"/>
      <c r="F5" s="297"/>
    </row>
    <row r="6" spans="1:8" s="40" customFormat="1" ht="14.25" customHeight="1" thickBot="1">
      <c r="A6" s="39"/>
      <c r="C6" s="41"/>
      <c r="E6" s="42"/>
      <c r="F6" s="231" t="s">
        <v>268</v>
      </c>
      <c r="G6" s="275" t="s">
        <v>273</v>
      </c>
      <c r="H6" s="276" t="s">
        <v>274</v>
      </c>
    </row>
    <row r="7" spans="1:8" s="46" customFormat="1" ht="27.75" customHeight="1" thickBot="1">
      <c r="A7" s="43" t="s">
        <v>4</v>
      </c>
      <c r="B7" s="44" t="s">
        <v>8</v>
      </c>
      <c r="C7" s="44" t="s">
        <v>114</v>
      </c>
      <c r="D7" s="44" t="s">
        <v>115</v>
      </c>
      <c r="E7" s="54" t="s">
        <v>174</v>
      </c>
      <c r="F7" s="45" t="s">
        <v>175</v>
      </c>
      <c r="G7" s="79">
        <v>0</v>
      </c>
      <c r="H7" s="119">
        <v>0</v>
      </c>
    </row>
    <row r="8" spans="1:6" ht="15" thickBot="1">
      <c r="A8" s="301" t="s">
        <v>116</v>
      </c>
      <c r="B8" s="302"/>
      <c r="C8" s="302"/>
      <c r="D8" s="302"/>
      <c r="E8" s="302"/>
      <c r="F8" s="303"/>
    </row>
    <row r="9" spans="1:5" ht="14.25">
      <c r="A9" s="267" t="s">
        <v>24</v>
      </c>
      <c r="B9" s="232"/>
      <c r="D9" s="269"/>
      <c r="E9" s="268"/>
    </row>
    <row r="10" spans="1:6" ht="14.25">
      <c r="A10" s="267" t="s">
        <v>48</v>
      </c>
      <c r="B10" s="232">
        <v>202</v>
      </c>
      <c r="C10" s="247"/>
      <c r="D10" s="249"/>
      <c r="E10" s="247"/>
      <c r="F10" s="257"/>
    </row>
    <row r="11" spans="1:6" s="47" customFormat="1" ht="12.75" customHeight="1">
      <c r="A11" s="267" t="s">
        <v>215</v>
      </c>
      <c r="B11" s="232"/>
      <c r="C11" s="247"/>
      <c r="D11" s="249"/>
      <c r="E11" s="247"/>
      <c r="F11" s="257"/>
    </row>
    <row r="12" spans="1:6" s="47" customFormat="1" ht="12.75" customHeight="1">
      <c r="A12" s="267" t="s">
        <v>63</v>
      </c>
      <c r="B12" s="232">
        <v>235</v>
      </c>
      <c r="C12" s="247"/>
      <c r="D12" s="249"/>
      <c r="E12" s="247"/>
      <c r="F12" s="257"/>
    </row>
    <row r="13" spans="1:6" s="47" customFormat="1" ht="12.75" customHeight="1">
      <c r="A13" s="267" t="s">
        <v>117</v>
      </c>
      <c r="B13" s="232">
        <v>215</v>
      </c>
      <c r="C13" s="247"/>
      <c r="D13" s="249"/>
      <c r="E13" s="247"/>
      <c r="F13" s="257"/>
    </row>
    <row r="14" spans="1:6" s="47" customFormat="1" ht="12.75" customHeight="1">
      <c r="A14" s="267" t="s">
        <v>146</v>
      </c>
      <c r="B14" s="232"/>
      <c r="C14" s="247">
        <v>0.85</v>
      </c>
      <c r="D14" s="249">
        <v>12</v>
      </c>
      <c r="E14" s="247">
        <v>49</v>
      </c>
      <c r="F14" s="257">
        <f>IF($H$7=0,(E14-E14/100*$G$7),ROUND((E14-E14/100*$G$7+((E14-E14/100*$G$7)/100*$H$7)),0))</f>
        <v>49</v>
      </c>
    </row>
    <row r="15" spans="1:6" s="47" customFormat="1" ht="12.75" customHeight="1">
      <c r="A15" s="267" t="s">
        <v>149</v>
      </c>
      <c r="B15" s="232"/>
      <c r="C15" s="247"/>
      <c r="D15" s="249"/>
      <c r="E15" s="247"/>
      <c r="F15" s="257"/>
    </row>
    <row r="16" spans="1:6" s="47" customFormat="1" ht="12.75" customHeight="1">
      <c r="A16" s="267" t="s">
        <v>76</v>
      </c>
      <c r="B16" s="232"/>
      <c r="C16" s="247"/>
      <c r="D16" s="249"/>
      <c r="E16" s="247"/>
      <c r="F16" s="257"/>
    </row>
    <row r="17" spans="1:6" s="47" customFormat="1" ht="12.75" customHeight="1">
      <c r="A17" s="267" t="s">
        <v>22</v>
      </c>
      <c r="B17" s="232"/>
      <c r="C17" s="247"/>
      <c r="D17" s="249"/>
      <c r="E17" s="247"/>
      <c r="F17" s="257"/>
    </row>
    <row r="18" spans="1:6" s="47" customFormat="1" ht="12.75" customHeight="1">
      <c r="A18" s="267" t="s">
        <v>25</v>
      </c>
      <c r="B18" s="232"/>
      <c r="C18" s="247"/>
      <c r="D18" s="249"/>
      <c r="E18" s="247"/>
      <c r="F18" s="257"/>
    </row>
    <row r="19" spans="1:6" s="47" customFormat="1" ht="12.75" customHeight="1">
      <c r="A19" s="267" t="s">
        <v>118</v>
      </c>
      <c r="B19" s="232">
        <v>233</v>
      </c>
      <c r="C19" s="248"/>
      <c r="D19" s="250"/>
      <c r="E19" s="248"/>
      <c r="F19" s="258"/>
    </row>
    <row r="20" spans="1:6" s="47" customFormat="1" ht="13.5" customHeight="1">
      <c r="A20" s="267" t="s">
        <v>119</v>
      </c>
      <c r="B20" s="232">
        <v>295</v>
      </c>
      <c r="C20" s="247"/>
      <c r="D20" s="249"/>
      <c r="E20" s="247"/>
      <c r="F20" s="257"/>
    </row>
    <row r="21" spans="1:6" s="47" customFormat="1" ht="11.25" customHeight="1">
      <c r="A21" s="267" t="s">
        <v>147</v>
      </c>
      <c r="B21" s="232"/>
      <c r="E21" s="247"/>
      <c r="F21" s="257"/>
    </row>
    <row r="22" spans="1:6" s="47" customFormat="1" ht="11.25" customHeight="1">
      <c r="A22" s="267" t="s">
        <v>120</v>
      </c>
      <c r="B22" s="232">
        <v>420</v>
      </c>
      <c r="C22" s="247"/>
      <c r="D22" s="249"/>
      <c r="E22" s="247"/>
      <c r="F22" s="257"/>
    </row>
    <row r="23" spans="1:6" s="47" customFormat="1" ht="11.25" customHeight="1">
      <c r="A23" s="267" t="s">
        <v>150</v>
      </c>
      <c r="B23" s="232"/>
      <c r="C23" s="247"/>
      <c r="D23" s="249"/>
      <c r="E23" s="247"/>
      <c r="F23" s="257"/>
    </row>
    <row r="24" spans="1:6" s="47" customFormat="1" ht="12.75" customHeight="1">
      <c r="A24" s="267" t="s">
        <v>26</v>
      </c>
      <c r="B24" s="232"/>
      <c r="C24" s="247"/>
      <c r="D24" s="249"/>
      <c r="E24" s="247"/>
      <c r="F24" s="257"/>
    </row>
    <row r="25" spans="1:6" s="47" customFormat="1" ht="12.75" customHeight="1">
      <c r="A25" s="267" t="s">
        <v>15</v>
      </c>
      <c r="B25" s="232"/>
      <c r="C25" s="247"/>
      <c r="D25" s="249"/>
      <c r="E25" s="247"/>
      <c r="F25" s="257"/>
    </row>
    <row r="26" spans="1:6" s="47" customFormat="1" ht="12.75" customHeight="1">
      <c r="A26" s="267" t="s">
        <v>91</v>
      </c>
      <c r="B26" s="233">
        <v>480</v>
      </c>
      <c r="C26" s="247"/>
      <c r="D26" s="249"/>
      <c r="E26" s="247"/>
      <c r="F26" s="257"/>
    </row>
    <row r="27" spans="1:6" s="47" customFormat="1" ht="12.75" customHeight="1">
      <c r="A27" s="267" t="s">
        <v>121</v>
      </c>
      <c r="B27" s="232">
        <v>497</v>
      </c>
      <c r="C27" s="247"/>
      <c r="D27" s="249"/>
      <c r="E27" s="247"/>
      <c r="F27" s="257"/>
    </row>
    <row r="28" spans="1:6" s="47" customFormat="1" ht="12.75" customHeight="1">
      <c r="A28" s="267" t="s">
        <v>108</v>
      </c>
      <c r="B28" s="232">
        <v>425</v>
      </c>
      <c r="C28" s="247"/>
      <c r="D28" s="249"/>
      <c r="E28" s="247"/>
      <c r="F28" s="257"/>
    </row>
    <row r="29" spans="1:6" s="47" customFormat="1" ht="12.75" customHeight="1">
      <c r="A29" s="267" t="s">
        <v>122</v>
      </c>
      <c r="B29" s="232">
        <v>307</v>
      </c>
      <c r="C29" s="247"/>
      <c r="D29" s="249"/>
      <c r="E29" s="247"/>
      <c r="F29" s="257"/>
    </row>
    <row r="30" spans="1:6" s="47" customFormat="1" ht="12.75" customHeight="1">
      <c r="A30" s="267" t="s">
        <v>123</v>
      </c>
      <c r="B30" s="232">
        <v>377</v>
      </c>
      <c r="C30" s="247">
        <v>0.85</v>
      </c>
      <c r="D30" s="249">
        <v>12</v>
      </c>
      <c r="E30" s="247">
        <v>52</v>
      </c>
      <c r="F30" s="257">
        <f>IF($H$7=0,(E30-E30/100*$G$7),ROUND((E30-E30/100*$G$7+((E30-E30/100*$G$7)/100*$H$7)),0))</f>
        <v>52</v>
      </c>
    </row>
    <row r="31" spans="1:6" s="47" customFormat="1" ht="12.75" customHeight="1">
      <c r="A31" s="267" t="s">
        <v>102</v>
      </c>
      <c r="B31" s="232">
        <v>417</v>
      </c>
      <c r="C31" s="247"/>
      <c r="D31" s="249"/>
      <c r="E31" s="247"/>
      <c r="F31" s="257"/>
    </row>
    <row r="32" spans="1:6" s="47" customFormat="1" ht="12.75" customHeight="1">
      <c r="A32" s="267" t="s">
        <v>69</v>
      </c>
      <c r="B32" s="232">
        <v>236</v>
      </c>
      <c r="C32" s="247"/>
      <c r="D32" s="249"/>
      <c r="E32" s="247"/>
      <c r="F32" s="257"/>
    </row>
    <row r="33" spans="1:6" s="47" customFormat="1" ht="12.75" customHeight="1">
      <c r="A33" s="267" t="s">
        <v>31</v>
      </c>
      <c r="B33" s="232">
        <v>671</v>
      </c>
      <c r="C33" s="247"/>
      <c r="D33" s="249"/>
      <c r="E33" s="247"/>
      <c r="F33" s="257"/>
    </row>
    <row r="34" spans="1:6" s="47" customFormat="1" ht="12.75" customHeight="1">
      <c r="A34" s="267" t="s">
        <v>216</v>
      </c>
      <c r="B34" s="232"/>
      <c r="C34" s="247"/>
      <c r="D34" s="249"/>
      <c r="E34" s="247"/>
      <c r="F34" s="257"/>
    </row>
    <row r="35" spans="1:6" s="47" customFormat="1" ht="12.75" customHeight="1">
      <c r="A35" s="267" t="s">
        <v>217</v>
      </c>
      <c r="B35" s="232"/>
      <c r="C35" s="247"/>
      <c r="D35" s="249"/>
      <c r="E35" s="247"/>
      <c r="F35" s="257"/>
    </row>
    <row r="36" spans="1:6" s="47" customFormat="1" ht="12.75" customHeight="1">
      <c r="A36" s="267" t="s">
        <v>124</v>
      </c>
      <c r="B36" s="232">
        <v>464</v>
      </c>
      <c r="C36" s="247"/>
      <c r="D36" s="249"/>
      <c r="E36" s="247"/>
      <c r="F36" s="257"/>
    </row>
    <row r="37" spans="1:6" s="47" customFormat="1" ht="12.75" customHeight="1">
      <c r="A37" s="267" t="s">
        <v>23</v>
      </c>
      <c r="B37" s="232"/>
      <c r="C37" s="247"/>
      <c r="D37" s="249"/>
      <c r="E37" s="247"/>
      <c r="F37" s="257"/>
    </row>
    <row r="38" spans="1:6" s="47" customFormat="1" ht="13.5" customHeight="1">
      <c r="A38" s="267" t="s">
        <v>125</v>
      </c>
      <c r="B38" s="232">
        <v>447</v>
      </c>
      <c r="C38" s="247"/>
      <c r="D38" s="249"/>
      <c r="E38" s="247"/>
      <c r="F38" s="257"/>
    </row>
    <row r="39" spans="1:6" s="47" customFormat="1" ht="13.5" customHeight="1">
      <c r="A39" s="267" t="s">
        <v>28</v>
      </c>
      <c r="B39" s="232">
        <v>509</v>
      </c>
      <c r="C39" s="247"/>
      <c r="D39" s="249"/>
      <c r="E39" s="247"/>
      <c r="F39" s="257"/>
    </row>
    <row r="40" spans="1:6" s="47" customFormat="1" ht="13.5" customHeight="1">
      <c r="A40" s="267" t="s">
        <v>58</v>
      </c>
      <c r="B40" s="232">
        <v>456</v>
      </c>
      <c r="C40" s="247"/>
      <c r="D40" s="249"/>
      <c r="E40" s="247"/>
      <c r="F40" s="257"/>
    </row>
    <row r="41" spans="1:6" s="47" customFormat="1" ht="13.5" customHeight="1">
      <c r="A41" s="267" t="s">
        <v>112</v>
      </c>
      <c r="B41" s="232">
        <v>793</v>
      </c>
      <c r="C41" s="247"/>
      <c r="D41" s="249"/>
      <c r="E41" s="247"/>
      <c r="F41" s="257"/>
    </row>
    <row r="42" spans="1:6" s="47" customFormat="1" ht="12.75" customHeight="1">
      <c r="A42" s="267" t="s">
        <v>126</v>
      </c>
      <c r="B42" s="232">
        <v>601</v>
      </c>
      <c r="C42" s="248"/>
      <c r="D42" s="250"/>
      <c r="E42" s="248"/>
      <c r="F42" s="258"/>
    </row>
    <row r="43" spans="1:6" s="47" customFormat="1" ht="12.75" customHeight="1">
      <c r="A43" s="267" t="s">
        <v>32</v>
      </c>
      <c r="B43" s="232"/>
      <c r="C43" s="251"/>
      <c r="D43" s="252"/>
      <c r="E43" s="251"/>
      <c r="F43" s="256"/>
    </row>
    <row r="44" spans="1:6" s="47" customFormat="1" ht="13.5" customHeight="1">
      <c r="A44" s="267" t="s">
        <v>20</v>
      </c>
      <c r="B44" s="232"/>
      <c r="C44" s="247">
        <v>0.85</v>
      </c>
      <c r="D44" s="249">
        <v>12</v>
      </c>
      <c r="E44" s="247">
        <v>53</v>
      </c>
      <c r="F44" s="257">
        <f>IF($H$7=0,(E44-E44/100*$G$7),ROUND((E44-E44/100*$G$7+((E44-E44/100*$G$7)/100*$H$7)),0))</f>
        <v>53</v>
      </c>
    </row>
    <row r="45" spans="1:6" s="47" customFormat="1" ht="13.5" customHeight="1">
      <c r="A45" s="267" t="s">
        <v>264</v>
      </c>
      <c r="B45" s="232"/>
      <c r="C45" s="248"/>
      <c r="D45" s="250"/>
      <c r="E45" s="248"/>
      <c r="F45" s="258"/>
    </row>
    <row r="46" spans="1:6" s="47" customFormat="1" ht="12.75" customHeight="1">
      <c r="A46" s="267" t="s">
        <v>219</v>
      </c>
      <c r="B46" s="232"/>
      <c r="C46" s="251"/>
      <c r="D46" s="252"/>
      <c r="E46" s="251"/>
      <c r="F46" s="256"/>
    </row>
    <row r="47" spans="1:6" s="47" customFormat="1" ht="12.75" customHeight="1">
      <c r="A47" s="267" t="s">
        <v>127</v>
      </c>
      <c r="B47" s="232">
        <v>165</v>
      </c>
      <c r="C47" s="247">
        <v>0.85</v>
      </c>
      <c r="D47" s="249">
        <v>12</v>
      </c>
      <c r="E47" s="247">
        <v>57</v>
      </c>
      <c r="F47" s="257">
        <f>IF($H$7=0,(E47-E47/100*$G$7),ROUND((E47-E47/100*$G$7+((E47-E47/100*$G$7)/100*$H$7)),0))</f>
        <v>57</v>
      </c>
    </row>
    <row r="48" spans="1:6" s="47" customFormat="1" ht="12.75" customHeight="1">
      <c r="A48" s="267" t="s">
        <v>61</v>
      </c>
      <c r="B48" s="232"/>
      <c r="C48" s="248"/>
      <c r="D48" s="250"/>
      <c r="E48" s="248"/>
      <c r="F48" s="258"/>
    </row>
    <row r="49" spans="1:6" s="47" customFormat="1" ht="12.75" customHeight="1">
      <c r="A49" s="267" t="s">
        <v>218</v>
      </c>
      <c r="B49" s="232"/>
      <c r="C49" s="235">
        <v>0.85</v>
      </c>
      <c r="D49" s="236">
        <v>12</v>
      </c>
      <c r="E49" s="235">
        <v>58</v>
      </c>
      <c r="F49" s="261">
        <f>IF($H$7=0,(E49-E49/100*$G$7),ROUND((E49-E49/100*$G$7+((E49-E49/100*$G$7)/100*$H$7)),0))</f>
        <v>58</v>
      </c>
    </row>
    <row r="50" spans="1:6" s="47" customFormat="1" ht="12.75" customHeight="1">
      <c r="A50" s="267" t="s">
        <v>89</v>
      </c>
      <c r="B50" s="232">
        <v>1035</v>
      </c>
      <c r="C50" s="251"/>
      <c r="D50" s="253"/>
      <c r="E50" s="251"/>
      <c r="F50" s="287">
        <f>IF($H$7=0,(E51-E51/100*$G$7),ROUND((E51-E51/100*$G$7+((E51-E51/100*$G$7)/100*$H$7)),0))</f>
        <v>60</v>
      </c>
    </row>
    <row r="51" spans="1:6" s="47" customFormat="1" ht="13.5" customHeight="1">
      <c r="A51" s="267" t="s">
        <v>90</v>
      </c>
      <c r="B51" s="232">
        <v>286</v>
      </c>
      <c r="C51" s="248">
        <v>0.85</v>
      </c>
      <c r="D51" s="250">
        <v>12</v>
      </c>
      <c r="E51" s="248">
        <v>60</v>
      </c>
      <c r="F51" s="288"/>
    </row>
    <row r="52" spans="1:6" s="47" customFormat="1" ht="13.5" customHeight="1">
      <c r="A52" s="267" t="s">
        <v>128</v>
      </c>
      <c r="B52" s="232">
        <v>428</v>
      </c>
      <c r="C52" s="251"/>
      <c r="D52" s="253"/>
      <c r="E52" s="251"/>
      <c r="F52" s="256"/>
    </row>
    <row r="53" spans="1:6" s="47" customFormat="1" ht="13.5" customHeight="1">
      <c r="A53" s="267" t="s">
        <v>129</v>
      </c>
      <c r="B53" s="232">
        <v>403</v>
      </c>
      <c r="C53" s="247"/>
      <c r="D53" s="254"/>
      <c r="E53" s="247"/>
      <c r="F53" s="257"/>
    </row>
    <row r="54" spans="1:6" s="47" customFormat="1" ht="13.5" customHeight="1">
      <c r="A54" s="267" t="s">
        <v>130</v>
      </c>
      <c r="B54" s="232">
        <v>208</v>
      </c>
      <c r="C54" s="247">
        <v>0.85</v>
      </c>
      <c r="D54" s="249">
        <v>12</v>
      </c>
      <c r="E54" s="247">
        <v>61</v>
      </c>
      <c r="F54" s="257">
        <f>IF($H$7=0,(E54-E54/100*$G$7),ROUND((E54-E54/100*$G$7+((E54-E54/100*$G$7)/100*$H$7)),0))</f>
        <v>61</v>
      </c>
    </row>
    <row r="55" spans="1:6" s="47" customFormat="1" ht="12.75" customHeight="1">
      <c r="A55" s="267" t="s">
        <v>220</v>
      </c>
      <c r="B55" s="232"/>
      <c r="C55" s="247"/>
      <c r="D55" s="254"/>
      <c r="E55" s="247"/>
      <c r="F55" s="257"/>
    </row>
    <row r="56" spans="1:6" s="47" customFormat="1" ht="12.75">
      <c r="A56" s="267" t="s">
        <v>265</v>
      </c>
      <c r="B56" s="232"/>
      <c r="C56" s="260"/>
      <c r="D56" s="260"/>
      <c r="E56" s="248"/>
      <c r="F56" s="258"/>
    </row>
    <row r="57" spans="1:6" s="47" customFormat="1" ht="12.75" customHeight="1">
      <c r="A57" s="267" t="s">
        <v>101</v>
      </c>
      <c r="B57" s="232"/>
      <c r="C57" s="251"/>
      <c r="D57" s="253"/>
      <c r="E57" s="251"/>
      <c r="F57" s="287">
        <f>IF($H$7=0,(E58-E58/100*$G$7),ROUND((E58-E58/100*$G$7+((E58-E58/100*$G$7)/100*$H$7)),0))</f>
        <v>61.5</v>
      </c>
    </row>
    <row r="58" spans="1:6" s="47" customFormat="1" ht="12.75" customHeight="1">
      <c r="A58" s="267" t="s">
        <v>92</v>
      </c>
      <c r="B58" s="232"/>
      <c r="C58" s="248">
        <v>0.85</v>
      </c>
      <c r="D58" s="250">
        <v>12</v>
      </c>
      <c r="E58" s="248">
        <v>61.5</v>
      </c>
      <c r="F58" s="288"/>
    </row>
    <row r="59" spans="1:6" s="47" customFormat="1" ht="12.75" customHeight="1">
      <c r="A59" s="267" t="s">
        <v>131</v>
      </c>
      <c r="B59" s="232">
        <v>107</v>
      </c>
      <c r="C59" s="251"/>
      <c r="D59" s="253"/>
      <c r="E59" s="251"/>
      <c r="F59" s="256"/>
    </row>
    <row r="60" spans="1:6" s="47" customFormat="1" ht="12.75" customHeight="1">
      <c r="A60" s="267" t="s">
        <v>132</v>
      </c>
      <c r="B60" s="232">
        <v>127</v>
      </c>
      <c r="C60" s="247"/>
      <c r="D60" s="254"/>
      <c r="E60" s="247"/>
      <c r="F60" s="257"/>
    </row>
    <row r="61" spans="1:6" s="47" customFormat="1" ht="12.75" customHeight="1">
      <c r="A61" s="267" t="s">
        <v>133</v>
      </c>
      <c r="B61" s="232">
        <v>180</v>
      </c>
      <c r="C61" s="247"/>
      <c r="D61" s="254"/>
      <c r="E61" s="247"/>
      <c r="F61" s="257"/>
    </row>
    <row r="62" spans="1:6" s="47" customFormat="1" ht="12.75" customHeight="1">
      <c r="A62" s="267" t="s">
        <v>67</v>
      </c>
      <c r="B62" s="232"/>
      <c r="C62" s="247">
        <v>0.85</v>
      </c>
      <c r="D62" s="249">
        <v>12</v>
      </c>
      <c r="E62" s="247">
        <v>65</v>
      </c>
      <c r="F62" s="257">
        <f>IF($H$7=0,(E62-E62/100*$G$7),ROUND((E62-E62/100*$G$7+((E62-E62/100*$G$7)/100*$H$7)),0))</f>
        <v>65</v>
      </c>
    </row>
    <row r="63" spans="1:6" s="47" customFormat="1" ht="12.75" customHeight="1">
      <c r="A63" s="267" t="s">
        <v>134</v>
      </c>
      <c r="B63" s="232">
        <v>449</v>
      </c>
      <c r="C63" s="247"/>
      <c r="D63" s="254"/>
      <c r="E63" s="247"/>
      <c r="F63" s="257"/>
    </row>
    <row r="64" spans="1:6" s="47" customFormat="1" ht="12.75" customHeight="1">
      <c r="A64" s="267" t="s">
        <v>135</v>
      </c>
      <c r="B64" s="232"/>
      <c r="C64" s="247"/>
      <c r="D64" s="254"/>
      <c r="E64" s="247"/>
      <c r="F64" s="257"/>
    </row>
    <row r="65" spans="1:6" s="47" customFormat="1" ht="12.75">
      <c r="A65" s="267" t="s">
        <v>136</v>
      </c>
      <c r="B65" s="232">
        <v>110</v>
      </c>
      <c r="C65" s="248"/>
      <c r="D65" s="255"/>
      <c r="E65" s="248"/>
      <c r="F65" s="258"/>
    </row>
    <row r="66" spans="1:6" s="47" customFormat="1" ht="12.75">
      <c r="A66" s="267" t="s">
        <v>105</v>
      </c>
      <c r="B66" s="232">
        <v>170</v>
      </c>
      <c r="C66" s="235">
        <v>0.85</v>
      </c>
      <c r="D66" s="236">
        <v>12</v>
      </c>
      <c r="E66" s="235">
        <v>70</v>
      </c>
      <c r="F66" s="261">
        <f>IF($H$7=0,(E66-E66/100*$G$7),ROUND((E66-E66/100*$G$7+((E66-E66/100*$G$7)/100*$H$7)),0))</f>
        <v>70</v>
      </c>
    </row>
    <row r="67" spans="1:6" s="47" customFormat="1" ht="12.75" customHeight="1">
      <c r="A67" s="267" t="s">
        <v>111</v>
      </c>
      <c r="B67" s="233">
        <v>121</v>
      </c>
      <c r="C67" s="247"/>
      <c r="D67" s="254"/>
      <c r="E67" s="247"/>
      <c r="F67" s="287">
        <f>IF($H$7=0,(E68-E68/100*$G$7),ROUND((E68-E68/100*$G$7+((E68-E68/100*$G$7)/100*$H$7)),0))</f>
        <v>74</v>
      </c>
    </row>
    <row r="68" spans="1:6" s="47" customFormat="1" ht="12.75" customHeight="1">
      <c r="A68" s="267" t="s">
        <v>138</v>
      </c>
      <c r="B68" s="232"/>
      <c r="C68" s="248">
        <v>0.85</v>
      </c>
      <c r="D68" s="250">
        <v>12</v>
      </c>
      <c r="E68" s="248">
        <v>74</v>
      </c>
      <c r="F68" s="288"/>
    </row>
    <row r="69" spans="1:6" s="47" customFormat="1" ht="12.75" customHeight="1">
      <c r="A69" s="267" t="s">
        <v>107</v>
      </c>
      <c r="B69" s="232">
        <v>309</v>
      </c>
      <c r="C69" s="235">
        <v>0.85</v>
      </c>
      <c r="D69" s="236">
        <v>12</v>
      </c>
      <c r="E69" s="235">
        <v>75</v>
      </c>
      <c r="F69" s="261">
        <f>IF($H$7=0,(E69-E69/100*$G$7),ROUND((E69-E69/100*$G$7+((E69-E69/100*$G$7)/100*$H$7)),0))</f>
        <v>75</v>
      </c>
    </row>
    <row r="70" spans="1:6" s="47" customFormat="1" ht="12.75" customHeight="1">
      <c r="A70" s="267" t="s">
        <v>137</v>
      </c>
      <c r="B70" s="232">
        <v>118</v>
      </c>
      <c r="C70" s="247"/>
      <c r="D70" s="254"/>
      <c r="E70" s="247"/>
      <c r="F70" s="257"/>
    </row>
    <row r="71" spans="1:6" s="47" customFormat="1" ht="12.75" customHeight="1">
      <c r="A71" s="267" t="s">
        <v>222</v>
      </c>
      <c r="B71" s="232"/>
      <c r="C71" s="247">
        <v>0.85</v>
      </c>
      <c r="D71" s="249">
        <v>12</v>
      </c>
      <c r="E71" s="247">
        <v>78</v>
      </c>
      <c r="F71" s="257">
        <f>IF($H$7=0,(E71-E71/100*$G$7),ROUND((E71-E71/100*$G$7+((E71-E71/100*$G$7)/100*$H$7)),0))</f>
        <v>78</v>
      </c>
    </row>
    <row r="72" spans="1:6" s="47" customFormat="1" ht="12.75" customHeight="1">
      <c r="A72" s="267" t="s">
        <v>266</v>
      </c>
      <c r="B72" s="232"/>
      <c r="C72" s="259"/>
      <c r="D72" s="254"/>
      <c r="E72" s="247"/>
      <c r="F72" s="257"/>
    </row>
    <row r="73" spans="1:6" s="47" customFormat="1" ht="12.75" customHeight="1">
      <c r="A73" s="267" t="s">
        <v>267</v>
      </c>
      <c r="B73" s="232"/>
      <c r="C73" s="260"/>
      <c r="D73" s="255"/>
      <c r="E73" s="248"/>
      <c r="F73" s="258"/>
    </row>
    <row r="74" spans="1:6" s="47" customFormat="1" ht="12.75" customHeight="1" thickBot="1">
      <c r="A74" s="304"/>
      <c r="B74" s="305"/>
      <c r="C74" s="305"/>
      <c r="D74" s="305"/>
      <c r="E74" s="305"/>
      <c r="F74" s="306"/>
    </row>
    <row r="75" spans="1:6" s="47" customFormat="1" ht="12.75">
      <c r="A75" s="270" t="s">
        <v>148</v>
      </c>
      <c r="B75" s="271"/>
      <c r="C75" s="272">
        <v>0.85</v>
      </c>
      <c r="D75" s="273">
        <v>12</v>
      </c>
      <c r="E75" s="272">
        <v>50</v>
      </c>
      <c r="F75" s="274">
        <f>IF($H$7=0,(E75-E75/100*$G$7),ROUND((E75-E75/100*$G$7+((E75-E75/100*$G$7)/100*$H$7)),0))</f>
        <v>50</v>
      </c>
    </row>
    <row r="76" spans="1:6" s="47" customFormat="1" ht="12.75">
      <c r="A76" s="237" t="s">
        <v>139</v>
      </c>
      <c r="B76" s="232"/>
      <c r="C76" s="235">
        <v>0.85</v>
      </c>
      <c r="D76" s="234">
        <v>12</v>
      </c>
      <c r="E76" s="235">
        <v>48</v>
      </c>
      <c r="F76" s="261">
        <f aca="true" t="shared" si="0" ref="F76:F83">IF($H$7=0,(E76-E76/100*$G$7),ROUND((E76-E76/100*$G$7+((E76-E76/100*$G$7)/100*$H$7)),0))</f>
        <v>48</v>
      </c>
    </row>
    <row r="77" spans="1:6" s="47" customFormat="1" ht="12.75">
      <c r="A77" s="237" t="s">
        <v>269</v>
      </c>
      <c r="B77" s="232"/>
      <c r="C77" s="235">
        <v>0.4</v>
      </c>
      <c r="D77" s="234">
        <v>24</v>
      </c>
      <c r="E77" s="235">
        <v>20</v>
      </c>
      <c r="F77" s="261">
        <f t="shared" si="0"/>
        <v>20</v>
      </c>
    </row>
    <row r="78" spans="1:6" s="47" customFormat="1" ht="12.75">
      <c r="A78" s="237" t="s">
        <v>140</v>
      </c>
      <c r="B78" s="232"/>
      <c r="C78" s="235">
        <v>0.4</v>
      </c>
      <c r="D78" s="234">
        <v>24</v>
      </c>
      <c r="E78" s="235">
        <v>18</v>
      </c>
      <c r="F78" s="261">
        <f t="shared" si="0"/>
        <v>18</v>
      </c>
    </row>
    <row r="79" spans="1:6" s="47" customFormat="1" ht="12.75">
      <c r="A79" s="237" t="s">
        <v>141</v>
      </c>
      <c r="B79" s="232"/>
      <c r="C79" s="235">
        <v>0.212</v>
      </c>
      <c r="D79" s="234">
        <v>36</v>
      </c>
      <c r="E79" s="235">
        <v>16</v>
      </c>
      <c r="F79" s="261">
        <f t="shared" si="0"/>
        <v>16</v>
      </c>
    </row>
    <row r="80" spans="1:6" s="47" customFormat="1" ht="12.75">
      <c r="A80" s="237" t="s">
        <v>221</v>
      </c>
      <c r="B80" s="232"/>
      <c r="C80" s="235">
        <v>0.35</v>
      </c>
      <c r="D80" s="234">
        <v>24</v>
      </c>
      <c r="E80" s="235">
        <v>12</v>
      </c>
      <c r="F80" s="261">
        <f t="shared" si="0"/>
        <v>12</v>
      </c>
    </row>
    <row r="81" spans="1:6" s="47" customFormat="1" ht="12.75">
      <c r="A81" s="237" t="s">
        <v>142</v>
      </c>
      <c r="B81" s="232"/>
      <c r="C81" s="235">
        <v>0.48</v>
      </c>
      <c r="D81" s="234">
        <v>24</v>
      </c>
      <c r="E81" s="235">
        <v>18</v>
      </c>
      <c r="F81" s="261">
        <f t="shared" si="0"/>
        <v>18</v>
      </c>
    </row>
    <row r="82" spans="1:6" s="47" customFormat="1" ht="12.75">
      <c r="A82" s="237" t="s">
        <v>270</v>
      </c>
      <c r="B82" s="232"/>
      <c r="C82" s="235">
        <v>1.1</v>
      </c>
      <c r="D82" s="234">
        <v>12</v>
      </c>
      <c r="E82" s="235">
        <v>40.5</v>
      </c>
      <c r="F82" s="261">
        <f t="shared" si="0"/>
        <v>40.5</v>
      </c>
    </row>
    <row r="83" spans="1:6" s="47" customFormat="1" ht="13.5" thickBot="1">
      <c r="A83" s="238" t="s">
        <v>157</v>
      </c>
      <c r="B83" s="239"/>
      <c r="C83" s="241">
        <v>0.8</v>
      </c>
      <c r="D83" s="240">
        <v>12</v>
      </c>
      <c r="E83" s="241">
        <v>25</v>
      </c>
      <c r="F83" s="262">
        <f t="shared" si="0"/>
        <v>25</v>
      </c>
    </row>
    <row r="84" spans="1:6" s="47" customFormat="1" ht="15">
      <c r="A84" s="110" t="s">
        <v>5</v>
      </c>
      <c r="B84" s="307" t="s">
        <v>160</v>
      </c>
      <c r="C84" s="307"/>
      <c r="D84" s="307"/>
      <c r="E84" s="78"/>
      <c r="F84" s="12"/>
    </row>
    <row r="85" spans="1:6" s="47" customFormat="1" ht="19.5" customHeight="1">
      <c r="A85" s="74"/>
      <c r="B85" s="111" t="s">
        <v>6</v>
      </c>
      <c r="C85" s="76"/>
      <c r="D85" s="76"/>
      <c r="E85" s="77"/>
      <c r="F85" s="12"/>
    </row>
    <row r="86" spans="1:6" s="47" customFormat="1" ht="11.25">
      <c r="A86" s="74"/>
      <c r="B86" s="75"/>
      <c r="C86" s="76"/>
      <c r="D86" s="76"/>
      <c r="E86" s="77"/>
      <c r="F86" s="12"/>
    </row>
    <row r="87" spans="1:6" s="47" customFormat="1" ht="11.25">
      <c r="A87" s="74"/>
      <c r="B87" s="75"/>
      <c r="C87" s="76"/>
      <c r="D87" s="76"/>
      <c r="E87" s="77"/>
      <c r="F87" s="12"/>
    </row>
    <row r="88" spans="1:6" s="47" customFormat="1" ht="11.25">
      <c r="A88" s="74"/>
      <c r="B88" s="75"/>
      <c r="C88" s="76"/>
      <c r="D88" s="76"/>
      <c r="E88" s="77"/>
      <c r="F88" s="12"/>
    </row>
    <row r="89" spans="1:5" s="12" customFormat="1" ht="11.25">
      <c r="A89" s="74"/>
      <c r="B89" s="75"/>
      <c r="C89" s="76"/>
      <c r="D89" s="76"/>
      <c r="E89" s="77"/>
    </row>
    <row r="90" spans="1:5" s="12" customFormat="1" ht="11.25">
      <c r="A90" s="74"/>
      <c r="B90" s="75"/>
      <c r="C90" s="76"/>
      <c r="D90" s="76"/>
      <c r="E90" s="77"/>
    </row>
    <row r="91" spans="1:5" s="12" customFormat="1" ht="11.25">
      <c r="A91" s="74"/>
      <c r="B91" s="75"/>
      <c r="C91" s="76"/>
      <c r="D91" s="76"/>
      <c r="E91" s="77"/>
    </row>
    <row r="92" spans="1:5" s="12" customFormat="1" ht="11.25" customHeight="1">
      <c r="A92" s="74"/>
      <c r="B92" s="75"/>
      <c r="C92" s="76"/>
      <c r="D92" s="76"/>
      <c r="E92" s="77"/>
    </row>
    <row r="93" spans="1:5" s="12" customFormat="1" ht="11.25">
      <c r="A93" s="74"/>
      <c r="B93" s="75"/>
      <c r="C93" s="76"/>
      <c r="D93" s="76"/>
      <c r="E93" s="77"/>
    </row>
    <row r="94" spans="1:5" s="12" customFormat="1" ht="11.25">
      <c r="A94" s="74"/>
      <c r="B94" s="75"/>
      <c r="C94" s="76"/>
      <c r="D94" s="76"/>
      <c r="E94" s="77"/>
    </row>
    <row r="95" spans="1:5" s="12" customFormat="1" ht="11.25">
      <c r="A95" s="74"/>
      <c r="B95" s="75"/>
      <c r="C95" s="76"/>
      <c r="D95" s="76"/>
      <c r="E95" s="77"/>
    </row>
    <row r="96" spans="1:5" s="12" customFormat="1" ht="11.25">
      <c r="A96" s="74"/>
      <c r="B96" s="75"/>
      <c r="C96" s="76"/>
      <c r="D96" s="76"/>
      <c r="E96" s="77"/>
    </row>
    <row r="97" spans="1:5" s="12" customFormat="1" ht="11.25">
      <c r="A97" s="74"/>
      <c r="B97" s="75"/>
      <c r="C97" s="76"/>
      <c r="D97" s="76"/>
      <c r="E97" s="77"/>
    </row>
    <row r="98" spans="1:5" s="12" customFormat="1" ht="11.25">
      <c r="A98" s="74"/>
      <c r="B98" s="75"/>
      <c r="C98" s="76"/>
      <c r="D98" s="76"/>
      <c r="E98" s="77"/>
    </row>
    <row r="99" spans="1:5" s="12" customFormat="1" ht="11.25">
      <c r="A99" s="74"/>
      <c r="B99" s="75"/>
      <c r="C99" s="76"/>
      <c r="D99" s="76"/>
      <c r="E99" s="77"/>
    </row>
    <row r="100" s="12" customFormat="1" ht="11.25"/>
    <row r="101" s="12" customFormat="1" ht="11.25"/>
    <row r="102" s="12" customFormat="1" ht="11.25"/>
    <row r="103" s="12" customFormat="1" ht="11.25"/>
    <row r="104" s="12" customFormat="1" ht="11.25"/>
    <row r="105" spans="1:5" s="12" customFormat="1" ht="11.25">
      <c r="A105" s="11"/>
      <c r="B105" s="11"/>
      <c r="C105" s="11"/>
      <c r="D105" s="11"/>
      <c r="E105" s="11"/>
    </row>
    <row r="106" spans="1:5" s="12" customFormat="1" ht="11.25">
      <c r="A106" s="11"/>
      <c r="B106" s="11"/>
      <c r="C106" s="11"/>
      <c r="D106" s="11"/>
      <c r="E106" s="11"/>
    </row>
    <row r="107" spans="1:5" s="12" customFormat="1" ht="11.25">
      <c r="A107" s="11"/>
      <c r="B107" s="11"/>
      <c r="C107" s="11"/>
      <c r="D107" s="11"/>
      <c r="E107" s="11"/>
    </row>
    <row r="108" spans="1:5" s="12" customFormat="1" ht="11.25">
      <c r="A108" s="11"/>
      <c r="B108" s="11"/>
      <c r="C108" s="11"/>
      <c r="D108" s="11"/>
      <c r="E108" s="11"/>
    </row>
    <row r="109" spans="1:5" s="12" customFormat="1" ht="11.25">
      <c r="A109" s="11"/>
      <c r="B109" s="11"/>
      <c r="C109" s="11"/>
      <c r="D109" s="11"/>
      <c r="E109" s="11"/>
    </row>
    <row r="110" spans="1:5" s="12" customFormat="1" ht="11.25">
      <c r="A110" s="11"/>
      <c r="B110" s="11"/>
      <c r="C110" s="11"/>
      <c r="D110" s="11"/>
      <c r="E110" s="11"/>
    </row>
    <row r="111" spans="1:5" s="12" customFormat="1" ht="11.25">
      <c r="A111" s="11"/>
      <c r="B111" s="11"/>
      <c r="C111" s="11"/>
      <c r="D111" s="11"/>
      <c r="E111" s="11"/>
    </row>
    <row r="112" spans="1:5" s="12" customFormat="1" ht="11.25">
      <c r="A112" s="11"/>
      <c r="B112" s="11"/>
      <c r="C112" s="11"/>
      <c r="D112" s="11"/>
      <c r="E112" s="11"/>
    </row>
    <row r="113" spans="1:5" s="12" customFormat="1" ht="11.25">
      <c r="A113" s="11"/>
      <c r="B113" s="11"/>
      <c r="C113" s="11"/>
      <c r="D113" s="11"/>
      <c r="E113" s="11"/>
    </row>
    <row r="114" spans="1:5" s="12" customFormat="1" ht="11.25">
      <c r="A114" s="11"/>
      <c r="B114" s="11"/>
      <c r="C114" s="11"/>
      <c r="D114" s="11"/>
      <c r="E114" s="11"/>
    </row>
    <row r="115" spans="1:5" s="12" customFormat="1" ht="11.25">
      <c r="A115" s="11"/>
      <c r="B115" s="11"/>
      <c r="C115" s="11"/>
      <c r="D115" s="11"/>
      <c r="E115" s="11"/>
    </row>
    <row r="116" spans="1:5" s="12" customFormat="1" ht="11.25">
      <c r="A116" s="11"/>
      <c r="B116" s="11"/>
      <c r="C116" s="11"/>
      <c r="D116" s="11"/>
      <c r="E116" s="11"/>
    </row>
    <row r="117" spans="1:5" s="12" customFormat="1" ht="11.25">
      <c r="A117" s="11"/>
      <c r="B117" s="11"/>
      <c r="C117" s="11"/>
      <c r="D117" s="11"/>
      <c r="E117" s="11"/>
    </row>
    <row r="118" spans="1:5" s="12" customFormat="1" ht="11.25">
      <c r="A118" s="11"/>
      <c r="B118" s="11"/>
      <c r="C118" s="11"/>
      <c r="D118" s="11"/>
      <c r="E118" s="11"/>
    </row>
    <row r="119" spans="1:5" s="12" customFormat="1" ht="11.25">
      <c r="A119" s="11"/>
      <c r="B119" s="11"/>
      <c r="C119" s="11"/>
      <c r="D119" s="11"/>
      <c r="E119" s="11"/>
    </row>
    <row r="120" spans="1:5" s="12" customFormat="1" ht="11.25">
      <c r="A120" s="11"/>
      <c r="B120" s="11"/>
      <c r="C120" s="11"/>
      <c r="D120" s="11"/>
      <c r="E120" s="11"/>
    </row>
    <row r="121" spans="1:5" s="12" customFormat="1" ht="11.25">
      <c r="A121" s="11"/>
      <c r="B121" s="11"/>
      <c r="C121" s="11"/>
      <c r="D121" s="11"/>
      <c r="E121" s="11"/>
    </row>
    <row r="122" spans="1:5" s="12" customFormat="1" ht="11.25">
      <c r="A122" s="11"/>
      <c r="B122" s="11"/>
      <c r="C122" s="11"/>
      <c r="D122" s="11"/>
      <c r="E122" s="11"/>
    </row>
    <row r="123" spans="1:5" s="12" customFormat="1" ht="11.25">
      <c r="A123" s="11"/>
      <c r="B123" s="11"/>
      <c r="C123" s="11"/>
      <c r="D123" s="11"/>
      <c r="E123" s="11"/>
    </row>
    <row r="124" spans="1:5" s="12" customFormat="1" ht="11.25">
      <c r="A124" s="11"/>
      <c r="B124" s="11"/>
      <c r="C124" s="11"/>
      <c r="D124" s="11"/>
      <c r="E124" s="11"/>
    </row>
    <row r="125" spans="1:5" s="12" customFormat="1" ht="11.25">
      <c r="A125" s="11"/>
      <c r="B125" s="11"/>
      <c r="C125" s="11"/>
      <c r="D125" s="11"/>
      <c r="E125" s="11"/>
    </row>
    <row r="126" spans="1:5" s="12" customFormat="1" ht="11.25">
      <c r="A126" s="11"/>
      <c r="B126" s="11"/>
      <c r="C126" s="11"/>
      <c r="D126" s="11"/>
      <c r="E126" s="11"/>
    </row>
    <row r="127" spans="1:5" s="12" customFormat="1" ht="11.25">
      <c r="A127" s="11"/>
      <c r="B127" s="11"/>
      <c r="C127" s="11"/>
      <c r="D127" s="11"/>
      <c r="E127" s="11"/>
    </row>
    <row r="128" spans="1:5" s="12" customFormat="1" ht="11.25">
      <c r="A128" s="11"/>
      <c r="B128" s="11"/>
      <c r="C128" s="11"/>
      <c r="D128" s="11"/>
      <c r="E128" s="11"/>
    </row>
    <row r="129" spans="1:5" s="12" customFormat="1" ht="11.25">
      <c r="A129" s="11"/>
      <c r="B129" s="11"/>
      <c r="C129" s="11"/>
      <c r="D129" s="11"/>
      <c r="E129" s="11"/>
    </row>
    <row r="130" spans="1:5" s="12" customFormat="1" ht="11.25">
      <c r="A130" s="11"/>
      <c r="B130" s="11"/>
      <c r="C130" s="11"/>
      <c r="D130" s="11"/>
      <c r="E130" s="11"/>
    </row>
    <row r="131" spans="1:5" s="12" customFormat="1" ht="11.25">
      <c r="A131" s="11"/>
      <c r="B131" s="11"/>
      <c r="C131" s="11"/>
      <c r="D131" s="11"/>
      <c r="E131" s="11"/>
    </row>
    <row r="132" spans="1:5" s="12" customFormat="1" ht="11.25">
      <c r="A132" s="11"/>
      <c r="B132" s="11"/>
      <c r="C132" s="11"/>
      <c r="D132" s="11"/>
      <c r="E132" s="11"/>
    </row>
    <row r="133" spans="1:5" s="12" customFormat="1" ht="11.25">
      <c r="A133" s="11"/>
      <c r="B133" s="11"/>
      <c r="C133" s="11"/>
      <c r="D133" s="11"/>
      <c r="E133" s="11"/>
    </row>
    <row r="134" spans="1:5" s="12" customFormat="1" ht="11.25">
      <c r="A134" s="11"/>
      <c r="B134" s="11"/>
      <c r="C134" s="11"/>
      <c r="D134" s="11"/>
      <c r="E134" s="11"/>
    </row>
    <row r="135" spans="1:5" s="12" customFormat="1" ht="11.25">
      <c r="A135" s="11"/>
      <c r="B135" s="11"/>
      <c r="C135" s="11"/>
      <c r="D135" s="11"/>
      <c r="E135" s="11"/>
    </row>
    <row r="136" spans="1:5" s="12" customFormat="1" ht="11.25">
      <c r="A136" s="11"/>
      <c r="B136" s="11"/>
      <c r="C136" s="11"/>
      <c r="D136" s="11"/>
      <c r="E136" s="11"/>
    </row>
    <row r="137" spans="1:5" s="12" customFormat="1" ht="11.25">
      <c r="A137" s="11"/>
      <c r="B137" s="11"/>
      <c r="C137" s="11"/>
      <c r="D137" s="11"/>
      <c r="E137" s="11"/>
    </row>
    <row r="138" spans="1:5" s="12" customFormat="1" ht="11.25">
      <c r="A138" s="11"/>
      <c r="B138" s="11"/>
      <c r="C138" s="11"/>
      <c r="D138" s="11"/>
      <c r="E138" s="11"/>
    </row>
    <row r="139" spans="1:5" s="12" customFormat="1" ht="11.25">
      <c r="A139" s="11"/>
      <c r="B139" s="11"/>
      <c r="C139" s="11"/>
      <c r="D139" s="11"/>
      <c r="E139" s="11"/>
    </row>
    <row r="140" spans="1:5" s="12" customFormat="1" ht="11.25">
      <c r="A140" s="11"/>
      <c r="B140" s="11"/>
      <c r="C140" s="11"/>
      <c r="D140" s="11"/>
      <c r="E140" s="11"/>
    </row>
    <row r="141" spans="1:5" s="12" customFormat="1" ht="11.25">
      <c r="A141" s="11"/>
      <c r="B141" s="11"/>
      <c r="C141" s="11"/>
      <c r="D141" s="11"/>
      <c r="E141" s="11"/>
    </row>
    <row r="142" spans="1:5" s="12" customFormat="1" ht="11.25">
      <c r="A142" s="11"/>
      <c r="B142" s="11"/>
      <c r="C142" s="11"/>
      <c r="D142" s="11"/>
      <c r="E142" s="11"/>
    </row>
    <row r="143" spans="1:5" s="12" customFormat="1" ht="11.25">
      <c r="A143" s="11"/>
      <c r="B143" s="11"/>
      <c r="C143" s="11"/>
      <c r="D143" s="11"/>
      <c r="E143" s="11"/>
    </row>
    <row r="144" spans="1:5" s="12" customFormat="1" ht="11.25">
      <c r="A144" s="11"/>
      <c r="B144" s="11"/>
      <c r="C144" s="11"/>
      <c r="D144" s="11"/>
      <c r="E144" s="11"/>
    </row>
    <row r="145" spans="1:5" s="12" customFormat="1" ht="11.25">
      <c r="A145" s="11"/>
      <c r="B145" s="11"/>
      <c r="C145" s="11"/>
      <c r="D145" s="11"/>
      <c r="E145" s="11"/>
    </row>
    <row r="146" spans="1:5" s="12" customFormat="1" ht="11.25">
      <c r="A146" s="11"/>
      <c r="B146" s="11"/>
      <c r="C146" s="11"/>
      <c r="D146" s="11"/>
      <c r="E146" s="11"/>
    </row>
    <row r="147" spans="1:5" s="12" customFormat="1" ht="11.25">
      <c r="A147" s="11"/>
      <c r="B147" s="11"/>
      <c r="C147" s="11"/>
      <c r="D147" s="11"/>
      <c r="E147" s="11"/>
    </row>
    <row r="148" spans="1:5" s="12" customFormat="1" ht="11.25">
      <c r="A148" s="11"/>
      <c r="B148" s="11"/>
      <c r="C148" s="11"/>
      <c r="D148" s="11"/>
      <c r="E148" s="11"/>
    </row>
    <row r="149" spans="1:5" s="12" customFormat="1" ht="11.25">
      <c r="A149" s="11"/>
      <c r="B149" s="11"/>
      <c r="C149" s="11"/>
      <c r="D149" s="11"/>
      <c r="E149" s="11"/>
    </row>
    <row r="150" spans="1:5" s="12" customFormat="1" ht="11.25">
      <c r="A150" s="11"/>
      <c r="B150" s="11"/>
      <c r="C150" s="11"/>
      <c r="D150" s="11"/>
      <c r="E150" s="11"/>
    </row>
    <row r="151" spans="1:5" s="12" customFormat="1" ht="11.25">
      <c r="A151" s="11"/>
      <c r="B151" s="11"/>
      <c r="C151" s="11"/>
      <c r="D151" s="11"/>
      <c r="E151" s="11"/>
    </row>
    <row r="152" spans="1:5" s="12" customFormat="1" ht="11.25">
      <c r="A152" s="11"/>
      <c r="B152" s="11"/>
      <c r="C152" s="11"/>
      <c r="D152" s="11"/>
      <c r="E152" s="11"/>
    </row>
    <row r="153" spans="1:5" s="12" customFormat="1" ht="11.25">
      <c r="A153" s="11"/>
      <c r="B153" s="11"/>
      <c r="C153" s="11"/>
      <c r="D153" s="11"/>
      <c r="E153" s="11"/>
    </row>
    <row r="154" spans="1:5" s="12" customFormat="1" ht="11.25">
      <c r="A154" s="11"/>
      <c r="B154" s="11"/>
      <c r="C154" s="11"/>
      <c r="D154" s="11"/>
      <c r="E154" s="11"/>
    </row>
    <row r="155" spans="1:5" s="12" customFormat="1" ht="11.25">
      <c r="A155" s="11"/>
      <c r="B155" s="11"/>
      <c r="C155" s="11"/>
      <c r="D155" s="11"/>
      <c r="E155" s="11"/>
    </row>
    <row r="156" spans="1:5" s="12" customFormat="1" ht="11.25">
      <c r="A156" s="11"/>
      <c r="B156" s="11"/>
      <c r="C156" s="11"/>
      <c r="D156" s="11"/>
      <c r="E156" s="11"/>
    </row>
    <row r="157" spans="1:5" s="12" customFormat="1" ht="11.25">
      <c r="A157" s="11"/>
      <c r="B157" s="11"/>
      <c r="C157" s="11"/>
      <c r="D157" s="11"/>
      <c r="E157" s="11"/>
    </row>
    <row r="158" spans="1:5" s="12" customFormat="1" ht="11.25">
      <c r="A158" s="11"/>
      <c r="B158" s="11"/>
      <c r="C158" s="11"/>
      <c r="D158" s="11"/>
      <c r="E158" s="11"/>
    </row>
    <row r="159" spans="1:5" s="12" customFormat="1" ht="11.25">
      <c r="A159" s="11"/>
      <c r="B159" s="11"/>
      <c r="C159" s="11"/>
      <c r="D159" s="11"/>
      <c r="E159" s="11"/>
    </row>
    <row r="160" spans="1:5" s="12" customFormat="1" ht="11.25">
      <c r="A160" s="11"/>
      <c r="B160" s="11"/>
      <c r="C160" s="11"/>
      <c r="D160" s="11"/>
      <c r="E160" s="11"/>
    </row>
    <row r="161" spans="1:5" s="12" customFormat="1" ht="11.25">
      <c r="A161" s="11"/>
      <c r="B161" s="11"/>
      <c r="C161" s="11"/>
      <c r="D161" s="11"/>
      <c r="E161" s="11"/>
    </row>
    <row r="162" spans="1:5" s="12" customFormat="1" ht="11.25">
      <c r="A162" s="11"/>
      <c r="B162" s="11"/>
      <c r="C162" s="11"/>
      <c r="D162" s="11"/>
      <c r="E162" s="11"/>
    </row>
    <row r="163" spans="1:5" s="12" customFormat="1" ht="11.25">
      <c r="A163" s="11"/>
      <c r="B163" s="11"/>
      <c r="C163" s="11"/>
      <c r="D163" s="11"/>
      <c r="E163" s="11"/>
    </row>
    <row r="164" spans="1:5" s="12" customFormat="1" ht="11.25">
      <c r="A164" s="11"/>
      <c r="B164" s="11"/>
      <c r="C164" s="11"/>
      <c r="D164" s="11"/>
      <c r="E164" s="11"/>
    </row>
    <row r="165" spans="1:5" s="12" customFormat="1" ht="11.25">
      <c r="A165" s="11"/>
      <c r="B165" s="11"/>
      <c r="C165" s="11"/>
      <c r="D165" s="11"/>
      <c r="E165" s="11"/>
    </row>
    <row r="166" spans="1:5" s="12" customFormat="1" ht="11.25">
      <c r="A166" s="11"/>
      <c r="B166" s="11"/>
      <c r="C166" s="11"/>
      <c r="D166" s="11"/>
      <c r="E166" s="11"/>
    </row>
    <row r="167" spans="1:5" s="12" customFormat="1" ht="11.25">
      <c r="A167" s="11"/>
      <c r="B167" s="11"/>
      <c r="C167" s="11"/>
      <c r="D167" s="11"/>
      <c r="E167" s="11"/>
    </row>
    <row r="168" spans="1:5" s="12" customFormat="1" ht="11.25">
      <c r="A168" s="11"/>
      <c r="B168" s="11"/>
      <c r="C168" s="11"/>
      <c r="D168" s="11"/>
      <c r="E168" s="11"/>
    </row>
    <row r="169" spans="1:5" s="12" customFormat="1" ht="11.25">
      <c r="A169" s="11"/>
      <c r="B169" s="11"/>
      <c r="C169" s="11"/>
      <c r="D169" s="11"/>
      <c r="E169" s="11"/>
    </row>
    <row r="170" spans="1:5" s="12" customFormat="1" ht="11.25">
      <c r="A170" s="11"/>
      <c r="B170" s="11"/>
      <c r="C170" s="11"/>
      <c r="D170" s="11"/>
      <c r="E170" s="11"/>
    </row>
    <row r="171" spans="1:5" s="12" customFormat="1" ht="11.25">
      <c r="A171" s="11"/>
      <c r="B171" s="11"/>
      <c r="C171" s="11"/>
      <c r="D171" s="11"/>
      <c r="E171" s="11"/>
    </row>
    <row r="172" spans="1:5" s="12" customFormat="1" ht="11.25">
      <c r="A172" s="11"/>
      <c r="B172" s="11"/>
      <c r="C172" s="11"/>
      <c r="D172" s="11"/>
      <c r="E172" s="11"/>
    </row>
    <row r="173" spans="1:5" s="12" customFormat="1" ht="11.25">
      <c r="A173" s="11"/>
      <c r="B173" s="11"/>
      <c r="C173" s="11"/>
      <c r="D173" s="11"/>
      <c r="E173" s="11"/>
    </row>
    <row r="174" spans="1:5" s="12" customFormat="1" ht="11.25">
      <c r="A174" s="11"/>
      <c r="B174" s="11"/>
      <c r="C174" s="11"/>
      <c r="D174" s="11"/>
      <c r="E174" s="11"/>
    </row>
    <row r="175" spans="1:5" s="12" customFormat="1" ht="11.25">
      <c r="A175" s="11"/>
      <c r="B175" s="11"/>
      <c r="C175" s="11"/>
      <c r="D175" s="11"/>
      <c r="E175" s="11"/>
    </row>
    <row r="176" spans="1:5" s="12" customFormat="1" ht="11.25">
      <c r="A176" s="11"/>
      <c r="B176" s="11"/>
      <c r="C176" s="11"/>
      <c r="D176" s="11"/>
      <c r="E176" s="11"/>
    </row>
    <row r="177" spans="1:5" s="12" customFormat="1" ht="11.25">
      <c r="A177" s="11"/>
      <c r="B177" s="11"/>
      <c r="C177" s="11"/>
      <c r="D177" s="11"/>
      <c r="E177" s="11"/>
    </row>
    <row r="178" spans="1:5" s="12" customFormat="1" ht="11.25">
      <c r="A178" s="11"/>
      <c r="B178" s="11"/>
      <c r="C178" s="11"/>
      <c r="D178" s="11"/>
      <c r="E178" s="11"/>
    </row>
    <row r="179" spans="1:5" s="12" customFormat="1" ht="11.25">
      <c r="A179" s="11"/>
      <c r="B179" s="11"/>
      <c r="C179" s="11"/>
      <c r="D179" s="11"/>
      <c r="E179" s="11"/>
    </row>
    <row r="180" spans="1:5" s="12" customFormat="1" ht="11.25">
      <c r="A180" s="11"/>
      <c r="B180" s="11"/>
      <c r="C180" s="11"/>
      <c r="D180" s="11"/>
      <c r="E180" s="11"/>
    </row>
    <row r="181" spans="1:5" s="12" customFormat="1" ht="11.25">
      <c r="A181" s="11"/>
      <c r="B181" s="11"/>
      <c r="C181" s="11"/>
      <c r="D181" s="11"/>
      <c r="E181" s="11"/>
    </row>
    <row r="182" spans="1:5" s="12" customFormat="1" ht="11.25">
      <c r="A182" s="11"/>
      <c r="B182" s="11"/>
      <c r="C182" s="11"/>
      <c r="D182" s="11"/>
      <c r="E182" s="11"/>
    </row>
    <row r="183" spans="1:5" s="12" customFormat="1" ht="11.25">
      <c r="A183" s="11"/>
      <c r="B183" s="11"/>
      <c r="C183" s="11"/>
      <c r="D183" s="11"/>
      <c r="E183" s="11"/>
    </row>
    <row r="184" spans="1:5" s="12" customFormat="1" ht="11.25">
      <c r="A184" s="11"/>
      <c r="B184" s="11"/>
      <c r="C184" s="11"/>
      <c r="D184" s="11"/>
      <c r="E184" s="11"/>
    </row>
    <row r="185" spans="1:5" s="12" customFormat="1" ht="11.25">
      <c r="A185" s="11"/>
      <c r="B185" s="11"/>
      <c r="C185" s="11"/>
      <c r="D185" s="11"/>
      <c r="E185" s="11"/>
    </row>
    <row r="186" spans="1:5" s="12" customFormat="1" ht="11.25">
      <c r="A186" s="11"/>
      <c r="B186" s="11"/>
      <c r="C186" s="11"/>
      <c r="D186" s="11"/>
      <c r="E186" s="11"/>
    </row>
    <row r="187" spans="1:5" s="12" customFormat="1" ht="11.25">
      <c r="A187" s="11"/>
      <c r="B187" s="11"/>
      <c r="C187" s="11"/>
      <c r="D187" s="11"/>
      <c r="E187" s="11"/>
    </row>
    <row r="188" spans="1:5" s="12" customFormat="1" ht="11.25">
      <c r="A188" s="11"/>
      <c r="B188" s="11"/>
      <c r="C188" s="11"/>
      <c r="D188" s="11"/>
      <c r="E188" s="11"/>
    </row>
    <row r="189" spans="1:5" s="12" customFormat="1" ht="11.25">
      <c r="A189" s="11"/>
      <c r="B189" s="11"/>
      <c r="C189" s="11"/>
      <c r="D189" s="11"/>
      <c r="E189" s="11"/>
    </row>
    <row r="190" spans="1:5" s="12" customFormat="1" ht="11.25">
      <c r="A190" s="11"/>
      <c r="B190" s="11"/>
      <c r="C190" s="11"/>
      <c r="D190" s="11"/>
      <c r="E190" s="11"/>
    </row>
    <row r="191" spans="1:5" s="12" customFormat="1" ht="11.25">
      <c r="A191" s="11"/>
      <c r="B191" s="11"/>
      <c r="C191" s="11"/>
      <c r="D191" s="11"/>
      <c r="E191" s="11"/>
    </row>
    <row r="192" spans="1:5" s="12" customFormat="1" ht="11.25">
      <c r="A192" s="11"/>
      <c r="B192" s="11"/>
      <c r="C192" s="11"/>
      <c r="D192" s="11"/>
      <c r="E192" s="11"/>
    </row>
    <row r="193" spans="1:5" s="12" customFormat="1" ht="11.25">
      <c r="A193" s="11"/>
      <c r="B193" s="11"/>
      <c r="C193" s="11"/>
      <c r="D193" s="11"/>
      <c r="E193" s="11"/>
    </row>
    <row r="194" spans="1:5" s="12" customFormat="1" ht="11.25">
      <c r="A194" s="11"/>
      <c r="B194" s="11"/>
      <c r="C194" s="11"/>
      <c r="D194" s="11"/>
      <c r="E194" s="11"/>
    </row>
    <row r="195" spans="1:5" s="12" customFormat="1" ht="11.25">
      <c r="A195" s="11"/>
      <c r="B195" s="11"/>
      <c r="C195" s="11"/>
      <c r="D195" s="11"/>
      <c r="E195" s="11"/>
    </row>
    <row r="196" spans="1:5" s="12" customFormat="1" ht="11.25">
      <c r="A196" s="11"/>
      <c r="B196" s="11"/>
      <c r="C196" s="11"/>
      <c r="D196" s="11"/>
      <c r="E196" s="11"/>
    </row>
    <row r="197" spans="1:5" s="12" customFormat="1" ht="11.25">
      <c r="A197" s="11"/>
      <c r="B197" s="11"/>
      <c r="C197" s="11"/>
      <c r="D197" s="11"/>
      <c r="E197" s="11"/>
    </row>
    <row r="198" spans="1:5" s="12" customFormat="1" ht="11.25">
      <c r="A198" s="11"/>
      <c r="B198" s="11"/>
      <c r="C198" s="11"/>
      <c r="D198" s="11"/>
      <c r="E198" s="11"/>
    </row>
    <row r="199" spans="1:5" s="12" customFormat="1" ht="11.25">
      <c r="A199" s="11"/>
      <c r="B199" s="11"/>
      <c r="C199" s="11"/>
      <c r="D199" s="11"/>
      <c r="E199" s="11"/>
    </row>
    <row r="200" spans="1:5" s="12" customFormat="1" ht="11.25">
      <c r="A200" s="11"/>
      <c r="B200" s="11"/>
      <c r="C200" s="11"/>
      <c r="D200" s="11"/>
      <c r="E200" s="11"/>
    </row>
    <row r="201" spans="1:5" s="12" customFormat="1" ht="11.25">
      <c r="A201" s="11"/>
      <c r="B201" s="11"/>
      <c r="C201" s="11"/>
      <c r="D201" s="11"/>
      <c r="E201" s="11"/>
    </row>
    <row r="202" spans="1:5" s="12" customFormat="1" ht="11.25">
      <c r="A202" s="11"/>
      <c r="B202" s="11"/>
      <c r="C202" s="11"/>
      <c r="D202" s="11"/>
      <c r="E202" s="11"/>
    </row>
    <row r="203" spans="1:5" s="12" customFormat="1" ht="11.25">
      <c r="A203" s="11"/>
      <c r="B203" s="11"/>
      <c r="C203" s="11"/>
      <c r="D203" s="11"/>
      <c r="E203" s="11"/>
    </row>
    <row r="204" spans="1:5" s="12" customFormat="1" ht="11.25">
      <c r="A204" s="11"/>
      <c r="B204" s="11"/>
      <c r="C204" s="11"/>
      <c r="D204" s="11"/>
      <c r="E204" s="11"/>
    </row>
    <row r="205" spans="1:5" s="12" customFormat="1" ht="11.25">
      <c r="A205" s="11"/>
      <c r="B205" s="11"/>
      <c r="C205" s="11"/>
      <c r="D205" s="11"/>
      <c r="E205" s="11"/>
    </row>
    <row r="206" spans="1:5" s="12" customFormat="1" ht="11.25">
      <c r="A206" s="11"/>
      <c r="B206" s="11"/>
      <c r="C206" s="11"/>
      <c r="D206" s="11"/>
      <c r="E206" s="11"/>
    </row>
    <row r="207" spans="1:5" s="12" customFormat="1" ht="11.25">
      <c r="A207" s="11"/>
      <c r="B207" s="11"/>
      <c r="C207" s="11"/>
      <c r="D207" s="11"/>
      <c r="E207" s="11"/>
    </row>
    <row r="208" spans="1:5" s="12" customFormat="1" ht="11.25">
      <c r="A208" s="11"/>
      <c r="B208" s="11"/>
      <c r="C208" s="11"/>
      <c r="D208" s="11"/>
      <c r="E208" s="11"/>
    </row>
    <row r="209" spans="1:5" s="12" customFormat="1" ht="11.25">
      <c r="A209" s="11"/>
      <c r="B209" s="11"/>
      <c r="C209" s="11"/>
      <c r="D209" s="11"/>
      <c r="E209" s="11"/>
    </row>
    <row r="210" spans="1:5" s="12" customFormat="1" ht="11.25">
      <c r="A210" s="11"/>
      <c r="B210" s="11"/>
      <c r="C210" s="11"/>
      <c r="D210" s="11"/>
      <c r="E210" s="11"/>
    </row>
    <row r="211" spans="1:5" s="12" customFormat="1" ht="11.25">
      <c r="A211" s="11"/>
      <c r="B211" s="11"/>
      <c r="C211" s="11"/>
      <c r="D211" s="11"/>
      <c r="E211" s="11"/>
    </row>
    <row r="212" spans="1:5" s="12" customFormat="1" ht="11.25">
      <c r="A212" s="11"/>
      <c r="B212" s="11"/>
      <c r="C212" s="11"/>
      <c r="D212" s="11"/>
      <c r="E212" s="11"/>
    </row>
    <row r="213" spans="1:5" s="12" customFormat="1" ht="11.25">
      <c r="A213" s="11"/>
      <c r="B213" s="11"/>
      <c r="C213" s="11"/>
      <c r="D213" s="11"/>
      <c r="E213" s="11"/>
    </row>
    <row r="214" spans="1:5" s="12" customFormat="1" ht="11.25">
      <c r="A214" s="11"/>
      <c r="B214" s="11"/>
      <c r="C214" s="11"/>
      <c r="D214" s="11"/>
      <c r="E214" s="11"/>
    </row>
    <row r="215" spans="1:6" s="12" customFormat="1" ht="14.25">
      <c r="A215" s="11"/>
      <c r="B215" s="11"/>
      <c r="C215" s="11"/>
      <c r="D215" s="11"/>
      <c r="E215" s="11"/>
      <c r="F215" s="37"/>
    </row>
    <row r="216" spans="1:6" s="12" customFormat="1" ht="14.25">
      <c r="A216" s="11"/>
      <c r="B216" s="11"/>
      <c r="C216" s="11"/>
      <c r="D216" s="11"/>
      <c r="E216" s="11"/>
      <c r="F216" s="37"/>
    </row>
    <row r="217" spans="1:6" s="12" customFormat="1" ht="14.25">
      <c r="A217" s="11"/>
      <c r="B217" s="11"/>
      <c r="C217" s="11"/>
      <c r="D217" s="11"/>
      <c r="E217" s="11"/>
      <c r="F217" s="37"/>
    </row>
    <row r="218" spans="1:6" s="12" customFormat="1" ht="14.25">
      <c r="A218" s="11"/>
      <c r="B218" s="11"/>
      <c r="C218" s="11"/>
      <c r="D218" s="11"/>
      <c r="E218" s="11"/>
      <c r="F218" s="37"/>
    </row>
    <row r="219" spans="1:6" s="12" customFormat="1" ht="14.25">
      <c r="A219" s="11"/>
      <c r="B219" s="11"/>
      <c r="C219" s="11"/>
      <c r="D219" s="11"/>
      <c r="E219" s="11"/>
      <c r="F219" s="37"/>
    </row>
    <row r="220" spans="1:6" s="12" customFormat="1" ht="14.25">
      <c r="A220" s="11"/>
      <c r="B220" s="11"/>
      <c r="C220" s="11"/>
      <c r="D220" s="11"/>
      <c r="E220" s="11"/>
      <c r="F220" s="37"/>
    </row>
    <row r="221" spans="1:6" s="12" customFormat="1" ht="14.25">
      <c r="A221" s="11"/>
      <c r="B221" s="11"/>
      <c r="C221" s="11"/>
      <c r="D221" s="11"/>
      <c r="E221" s="11"/>
      <c r="F221" s="37"/>
    </row>
    <row r="222" spans="1:6" s="12" customFormat="1" ht="14.25">
      <c r="A222" s="11"/>
      <c r="B222" s="11"/>
      <c r="C222" s="11"/>
      <c r="D222" s="11"/>
      <c r="E222" s="11"/>
      <c r="F222" s="37"/>
    </row>
    <row r="223" spans="1:6" s="12" customFormat="1" ht="14.25">
      <c r="A223" s="11"/>
      <c r="B223" s="11"/>
      <c r="C223" s="11"/>
      <c r="D223" s="11"/>
      <c r="E223" s="11"/>
      <c r="F223" s="37"/>
    </row>
    <row r="224" spans="1:6" s="12" customFormat="1" ht="14.25">
      <c r="A224" s="11"/>
      <c r="B224" s="11"/>
      <c r="C224" s="11"/>
      <c r="D224" s="11"/>
      <c r="E224" s="11"/>
      <c r="F224" s="37"/>
    </row>
    <row r="225" spans="1:6" s="12" customFormat="1" ht="14.25">
      <c r="A225" s="11"/>
      <c r="B225" s="11"/>
      <c r="C225" s="11"/>
      <c r="D225" s="11"/>
      <c r="E225" s="11"/>
      <c r="F225" s="37"/>
    </row>
    <row r="226" spans="1:6" s="12" customFormat="1" ht="14.25">
      <c r="A226" s="11"/>
      <c r="B226" s="11"/>
      <c r="C226" s="11"/>
      <c r="D226" s="11"/>
      <c r="E226" s="11"/>
      <c r="F226" s="37"/>
    </row>
    <row r="227" spans="1:6" s="12" customFormat="1" ht="14.25">
      <c r="A227" s="11"/>
      <c r="B227" s="11"/>
      <c r="C227" s="11"/>
      <c r="D227" s="11"/>
      <c r="E227" s="11"/>
      <c r="F227" s="37"/>
    </row>
    <row r="228" spans="1:6" s="12" customFormat="1" ht="14.25">
      <c r="A228" s="11"/>
      <c r="B228" s="11"/>
      <c r="C228" s="11"/>
      <c r="D228" s="11"/>
      <c r="E228" s="11"/>
      <c r="F228" s="37"/>
    </row>
    <row r="229" spans="1:6" s="12" customFormat="1" ht="14.25">
      <c r="A229" s="11"/>
      <c r="B229" s="11"/>
      <c r="C229" s="11"/>
      <c r="D229" s="11"/>
      <c r="E229" s="11"/>
      <c r="F229" s="37"/>
    </row>
    <row r="230" spans="1:6" s="12" customFormat="1" ht="14.25">
      <c r="A230" s="11"/>
      <c r="B230" s="11"/>
      <c r="C230" s="11"/>
      <c r="D230" s="11"/>
      <c r="E230" s="11"/>
      <c r="F230" s="37"/>
    </row>
    <row r="231" spans="1:6" s="12" customFormat="1" ht="14.25">
      <c r="A231" s="11"/>
      <c r="B231" s="11"/>
      <c r="C231" s="11"/>
      <c r="D231" s="11"/>
      <c r="E231" s="11"/>
      <c r="F231" s="37"/>
    </row>
    <row r="232" spans="1:6" s="12" customFormat="1" ht="14.25">
      <c r="A232" s="11"/>
      <c r="B232" s="11"/>
      <c r="C232" s="11"/>
      <c r="D232" s="11"/>
      <c r="E232" s="11"/>
      <c r="F232" s="37"/>
    </row>
    <row r="233" spans="1:6" s="12" customFormat="1" ht="14.25">
      <c r="A233" s="11"/>
      <c r="B233" s="11"/>
      <c r="C233" s="11"/>
      <c r="D233" s="11"/>
      <c r="E233" s="11"/>
      <c r="F233" s="37"/>
    </row>
    <row r="234" spans="1:6" s="12" customFormat="1" ht="14.25">
      <c r="A234" s="11"/>
      <c r="B234" s="11"/>
      <c r="C234" s="11"/>
      <c r="D234" s="11"/>
      <c r="E234" s="11"/>
      <c r="F234" s="37"/>
    </row>
    <row r="235" spans="1:6" s="12" customFormat="1" ht="14.25">
      <c r="A235" s="11"/>
      <c r="B235" s="11"/>
      <c r="C235" s="11"/>
      <c r="D235" s="11"/>
      <c r="E235" s="11"/>
      <c r="F235" s="37"/>
    </row>
    <row r="236" spans="1:6" s="12" customFormat="1" ht="14.25">
      <c r="A236" s="11"/>
      <c r="B236" s="11"/>
      <c r="C236" s="11"/>
      <c r="D236" s="11"/>
      <c r="E236" s="11"/>
      <c r="F236" s="37"/>
    </row>
    <row r="237" spans="1:6" s="12" customFormat="1" ht="14.25">
      <c r="A237" s="11"/>
      <c r="B237" s="11"/>
      <c r="C237" s="11"/>
      <c r="D237" s="11"/>
      <c r="E237" s="11"/>
      <c r="F237" s="37"/>
    </row>
    <row r="238" spans="1:6" s="12" customFormat="1" ht="14.25">
      <c r="A238" s="11"/>
      <c r="B238" s="11"/>
      <c r="C238" s="11"/>
      <c r="D238" s="11"/>
      <c r="E238" s="11"/>
      <c r="F238" s="37"/>
    </row>
    <row r="239" spans="1:6" s="12" customFormat="1" ht="14.25">
      <c r="A239" s="11"/>
      <c r="B239" s="11"/>
      <c r="C239" s="11"/>
      <c r="D239" s="11"/>
      <c r="E239" s="11"/>
      <c r="F239" s="37"/>
    </row>
    <row r="240" spans="1:6" s="12" customFormat="1" ht="14.25">
      <c r="A240" s="11"/>
      <c r="B240" s="11"/>
      <c r="C240" s="11"/>
      <c r="D240" s="11"/>
      <c r="E240" s="11"/>
      <c r="F240" s="37"/>
    </row>
    <row r="241" spans="1:6" s="12" customFormat="1" ht="14.25">
      <c r="A241" s="11"/>
      <c r="B241" s="11"/>
      <c r="C241" s="11"/>
      <c r="D241" s="11"/>
      <c r="E241" s="11"/>
      <c r="F241" s="37"/>
    </row>
    <row r="242" spans="1:6" s="12" customFormat="1" ht="14.25">
      <c r="A242" s="11"/>
      <c r="B242" s="11"/>
      <c r="C242" s="11"/>
      <c r="D242" s="11"/>
      <c r="E242" s="11"/>
      <c r="F242" s="37"/>
    </row>
    <row r="243" spans="1:6" s="12" customFormat="1" ht="14.25">
      <c r="A243" s="11"/>
      <c r="B243" s="11"/>
      <c r="C243" s="11"/>
      <c r="D243" s="11"/>
      <c r="E243" s="11"/>
      <c r="F243" s="37"/>
    </row>
    <row r="244" spans="1:6" s="12" customFormat="1" ht="14.25">
      <c r="A244" s="11"/>
      <c r="B244" s="11"/>
      <c r="C244" s="11"/>
      <c r="D244" s="11"/>
      <c r="E244" s="11"/>
      <c r="F244" s="37"/>
    </row>
    <row r="245" spans="1:6" s="12" customFormat="1" ht="14.25">
      <c r="A245" s="11"/>
      <c r="B245" s="11"/>
      <c r="C245" s="11"/>
      <c r="D245" s="11"/>
      <c r="E245" s="11"/>
      <c r="F245" s="37"/>
    </row>
    <row r="246" spans="1:6" s="12" customFormat="1" ht="14.25">
      <c r="A246" s="11"/>
      <c r="B246" s="11"/>
      <c r="C246" s="11"/>
      <c r="D246" s="11"/>
      <c r="E246" s="11"/>
      <c r="F246" s="37"/>
    </row>
    <row r="247" spans="1:6" s="12" customFormat="1" ht="14.25">
      <c r="A247" s="11"/>
      <c r="B247" s="11"/>
      <c r="C247" s="11"/>
      <c r="D247" s="11"/>
      <c r="E247" s="11"/>
      <c r="F247" s="37"/>
    </row>
    <row r="248" spans="1:6" s="12" customFormat="1" ht="14.25">
      <c r="A248" s="11"/>
      <c r="B248" s="11"/>
      <c r="C248" s="11"/>
      <c r="D248" s="11"/>
      <c r="E248" s="11"/>
      <c r="F248" s="37"/>
    </row>
    <row r="249" spans="1:6" s="12" customFormat="1" ht="14.25">
      <c r="A249" s="11"/>
      <c r="B249" s="11"/>
      <c r="C249" s="11"/>
      <c r="D249" s="11"/>
      <c r="E249" s="11"/>
      <c r="F249" s="37"/>
    </row>
    <row r="250" spans="1:6" s="12" customFormat="1" ht="14.25">
      <c r="A250" s="11"/>
      <c r="B250" s="11"/>
      <c r="C250" s="11"/>
      <c r="D250" s="11"/>
      <c r="E250" s="11"/>
      <c r="F250" s="37"/>
    </row>
    <row r="251" spans="1:6" s="12" customFormat="1" ht="14.25">
      <c r="A251" s="11"/>
      <c r="B251" s="11"/>
      <c r="C251" s="11"/>
      <c r="D251" s="11"/>
      <c r="E251" s="11"/>
      <c r="F251" s="37"/>
    </row>
    <row r="252" spans="1:6" s="12" customFormat="1" ht="14.25">
      <c r="A252" s="11"/>
      <c r="B252" s="11"/>
      <c r="C252" s="11"/>
      <c r="D252" s="11"/>
      <c r="E252" s="11"/>
      <c r="F252" s="37"/>
    </row>
    <row r="253" spans="1:6" s="12" customFormat="1" ht="14.25">
      <c r="A253" s="11"/>
      <c r="B253" s="11"/>
      <c r="C253" s="11"/>
      <c r="D253" s="11"/>
      <c r="E253" s="11"/>
      <c r="F253" s="37"/>
    </row>
    <row r="254" spans="1:6" s="12" customFormat="1" ht="14.25">
      <c r="A254" s="11"/>
      <c r="B254" s="11"/>
      <c r="C254" s="11"/>
      <c r="D254" s="11"/>
      <c r="E254" s="11"/>
      <c r="F254" s="37"/>
    </row>
    <row r="255" spans="1:6" s="12" customFormat="1" ht="14.25">
      <c r="A255" s="11"/>
      <c r="B255" s="11"/>
      <c r="C255" s="11"/>
      <c r="D255" s="11"/>
      <c r="E255" s="11"/>
      <c r="F255" s="37"/>
    </row>
    <row r="256" spans="1:6" s="12" customFormat="1" ht="14.25">
      <c r="A256" s="11"/>
      <c r="B256" s="11"/>
      <c r="C256" s="11"/>
      <c r="D256" s="11"/>
      <c r="E256" s="11"/>
      <c r="F256" s="37"/>
    </row>
    <row r="257" spans="1:6" s="12" customFormat="1" ht="14.25">
      <c r="A257" s="11"/>
      <c r="B257" s="11"/>
      <c r="C257" s="11"/>
      <c r="D257" s="11"/>
      <c r="E257" s="11"/>
      <c r="F257" s="37"/>
    </row>
    <row r="258" spans="1:6" s="12" customFormat="1" ht="14.25">
      <c r="A258" s="11"/>
      <c r="B258" s="11"/>
      <c r="C258" s="11"/>
      <c r="D258" s="11"/>
      <c r="E258" s="11"/>
      <c r="F258" s="37"/>
    </row>
    <row r="259" spans="1:6" s="12" customFormat="1" ht="14.25">
      <c r="A259" s="11"/>
      <c r="B259" s="11"/>
      <c r="C259" s="11"/>
      <c r="D259" s="11"/>
      <c r="E259" s="11"/>
      <c r="F259" s="37"/>
    </row>
    <row r="260" spans="1:6" s="12" customFormat="1" ht="14.25">
      <c r="A260" s="11"/>
      <c r="B260" s="11"/>
      <c r="C260" s="11"/>
      <c r="D260" s="11"/>
      <c r="E260" s="11"/>
      <c r="F260" s="37"/>
    </row>
    <row r="261" spans="1:6" s="12" customFormat="1" ht="14.25">
      <c r="A261" s="11"/>
      <c r="B261" s="11"/>
      <c r="C261" s="11"/>
      <c r="D261" s="11"/>
      <c r="E261" s="11"/>
      <c r="F261" s="37"/>
    </row>
    <row r="262" spans="1:6" s="12" customFormat="1" ht="14.25">
      <c r="A262" s="11"/>
      <c r="B262" s="11"/>
      <c r="C262" s="11"/>
      <c r="D262" s="11"/>
      <c r="E262" s="11"/>
      <c r="F262" s="37"/>
    </row>
    <row r="263" spans="1:6" s="12" customFormat="1" ht="14.25">
      <c r="A263" s="11"/>
      <c r="B263" s="11"/>
      <c r="C263" s="11"/>
      <c r="D263" s="11"/>
      <c r="E263" s="11"/>
      <c r="F263" s="37"/>
    </row>
    <row r="264" spans="1:6" s="12" customFormat="1" ht="14.25">
      <c r="A264" s="11"/>
      <c r="B264" s="11"/>
      <c r="C264" s="11"/>
      <c r="D264" s="11"/>
      <c r="E264" s="11"/>
      <c r="F264" s="37"/>
    </row>
    <row r="265" spans="1:6" s="12" customFormat="1" ht="14.25">
      <c r="A265" s="11"/>
      <c r="B265" s="11"/>
      <c r="C265" s="11"/>
      <c r="D265" s="11"/>
      <c r="E265" s="11"/>
      <c r="F265" s="37"/>
    </row>
    <row r="266" spans="1:6" s="12" customFormat="1" ht="14.25">
      <c r="A266" s="11"/>
      <c r="B266" s="11"/>
      <c r="C266" s="11"/>
      <c r="D266" s="11"/>
      <c r="E266" s="11"/>
      <c r="F266" s="37"/>
    </row>
    <row r="267" spans="1:6" s="12" customFormat="1" ht="14.25">
      <c r="A267" s="11"/>
      <c r="B267" s="11"/>
      <c r="C267" s="11"/>
      <c r="D267" s="11"/>
      <c r="E267" s="11"/>
      <c r="F267" s="37"/>
    </row>
    <row r="268" spans="1:6" s="12" customFormat="1" ht="14.25">
      <c r="A268" s="11"/>
      <c r="B268" s="11"/>
      <c r="C268" s="11"/>
      <c r="D268" s="11"/>
      <c r="E268" s="11"/>
      <c r="F268" s="37"/>
    </row>
    <row r="269" spans="1:6" s="12" customFormat="1" ht="14.25">
      <c r="A269" s="11"/>
      <c r="B269" s="11"/>
      <c r="C269" s="11"/>
      <c r="D269" s="11"/>
      <c r="E269" s="11"/>
      <c r="F269" s="37"/>
    </row>
    <row r="270" spans="1:6" s="12" customFormat="1" ht="14.25">
      <c r="A270" s="11"/>
      <c r="B270" s="11"/>
      <c r="C270" s="11"/>
      <c r="D270" s="11"/>
      <c r="E270" s="11"/>
      <c r="F270" s="37"/>
    </row>
    <row r="271" spans="1:6" s="12" customFormat="1" ht="14.25">
      <c r="A271" s="11"/>
      <c r="B271" s="11"/>
      <c r="C271" s="11"/>
      <c r="D271" s="11"/>
      <c r="E271" s="11"/>
      <c r="F271" s="37"/>
    </row>
    <row r="272" spans="1:6" s="12" customFormat="1" ht="14.25">
      <c r="A272" s="11"/>
      <c r="B272" s="11"/>
      <c r="C272" s="11"/>
      <c r="D272" s="11"/>
      <c r="E272" s="11"/>
      <c r="F272" s="37"/>
    </row>
    <row r="273" spans="1:6" s="12" customFormat="1" ht="14.25">
      <c r="A273" s="11"/>
      <c r="B273" s="11"/>
      <c r="C273" s="11"/>
      <c r="D273" s="11"/>
      <c r="E273" s="11"/>
      <c r="F273" s="37"/>
    </row>
    <row r="274" spans="1:6" s="12" customFormat="1" ht="14.25">
      <c r="A274" s="11"/>
      <c r="B274" s="11"/>
      <c r="C274" s="11"/>
      <c r="D274" s="11"/>
      <c r="E274" s="11"/>
      <c r="F274" s="37"/>
    </row>
    <row r="275" spans="1:6" s="12" customFormat="1" ht="14.25">
      <c r="A275" s="11"/>
      <c r="B275" s="11"/>
      <c r="C275" s="11"/>
      <c r="D275" s="11"/>
      <c r="E275" s="11"/>
      <c r="F275" s="37"/>
    </row>
    <row r="276" spans="1:6" s="12" customFormat="1" ht="14.25">
      <c r="A276" s="11"/>
      <c r="B276" s="11"/>
      <c r="C276" s="11"/>
      <c r="D276" s="11"/>
      <c r="E276" s="11"/>
      <c r="F276" s="37"/>
    </row>
    <row r="277" spans="1:6" s="12" customFormat="1" ht="14.25">
      <c r="A277" s="11"/>
      <c r="B277" s="11"/>
      <c r="C277" s="11"/>
      <c r="D277" s="11"/>
      <c r="E277" s="11"/>
      <c r="F277" s="37"/>
    </row>
    <row r="278" spans="1:6" s="12" customFormat="1" ht="14.25">
      <c r="A278" s="11"/>
      <c r="B278" s="11"/>
      <c r="C278" s="11"/>
      <c r="D278" s="11"/>
      <c r="E278" s="11"/>
      <c r="F278" s="37"/>
    </row>
    <row r="279" spans="1:6" s="12" customFormat="1" ht="14.25">
      <c r="A279" s="11"/>
      <c r="B279" s="11"/>
      <c r="C279" s="11"/>
      <c r="D279" s="11"/>
      <c r="E279" s="11"/>
      <c r="F279" s="37"/>
    </row>
    <row r="280" spans="1:6" s="12" customFormat="1" ht="14.25">
      <c r="A280" s="11"/>
      <c r="B280" s="11"/>
      <c r="C280" s="11"/>
      <c r="D280" s="11"/>
      <c r="E280" s="11"/>
      <c r="F280" s="37"/>
    </row>
    <row r="281" spans="1:6" s="12" customFormat="1" ht="14.25">
      <c r="A281" s="11"/>
      <c r="B281" s="11"/>
      <c r="C281" s="11"/>
      <c r="D281" s="11"/>
      <c r="E281" s="11"/>
      <c r="F281" s="37"/>
    </row>
  </sheetData>
  <sheetProtection password="C631" sheet="1" objects="1" scenarios="1"/>
  <mergeCells count="8">
    <mergeCell ref="A1:A2"/>
    <mergeCell ref="A8:F8"/>
    <mergeCell ref="A74:F74"/>
    <mergeCell ref="B84:D84"/>
    <mergeCell ref="A5:F5"/>
    <mergeCell ref="F67:F68"/>
    <mergeCell ref="F50:F51"/>
    <mergeCell ref="F57:F58"/>
  </mergeCells>
  <hyperlinks>
    <hyperlink ref="F4" r:id="rId1" display="http://autokraski.dn.ua"/>
  </hyperlinks>
  <printOptions horizontalCentered="1"/>
  <pageMargins left="0.2362204724409449" right="0.1968503937007874" top="0.49" bottom="0.1968503937007874" header="0.1968503937007874" footer="0.1968503937007874"/>
  <pageSetup horizontalDpi="600" verticalDpi="600" orientation="portrait" paperSize="9" scale="68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111111118">
    <pageSetUpPr fitToPage="1"/>
  </sheetPr>
  <dimension ref="A1:W75"/>
  <sheetViews>
    <sheetView view="pageBreakPreview" zoomScaleSheetLayoutView="100" workbookViewId="0" topLeftCell="E5">
      <selection activeCell="A9" sqref="A9:S9"/>
    </sheetView>
  </sheetViews>
  <sheetFormatPr defaultColWidth="9.00390625" defaultRowHeight="12.75" outlineLevelRow="1"/>
  <cols>
    <col min="1" max="1" width="21.625" style="2" customWidth="1"/>
    <col min="2" max="2" width="5.00390625" style="2" customWidth="1"/>
    <col min="3" max="3" width="10.875" style="2" hidden="1" customWidth="1"/>
    <col min="4" max="4" width="11.125" style="3" hidden="1" customWidth="1"/>
    <col min="5" max="6" width="11.00390625" style="3" customWidth="1"/>
    <col min="7" max="7" width="1.00390625" style="3" customWidth="1"/>
    <col min="8" max="8" width="21.625" style="3" customWidth="1"/>
    <col min="9" max="9" width="5.625" style="3" customWidth="1"/>
    <col min="10" max="10" width="10.25390625" style="3" hidden="1" customWidth="1"/>
    <col min="11" max="11" width="10.375" style="3" hidden="1" customWidth="1"/>
    <col min="12" max="13" width="10.25390625" style="3" customWidth="1"/>
    <col min="14" max="14" width="1.12109375" style="3" customWidth="1"/>
    <col min="15" max="15" width="23.875" style="4" customWidth="1"/>
    <col min="16" max="16" width="11.125" style="4" hidden="1" customWidth="1"/>
    <col min="17" max="17" width="11.125" style="3" hidden="1" customWidth="1"/>
    <col min="18" max="18" width="11.125" style="3" customWidth="1"/>
    <col min="19" max="19" width="12.625" style="3" customWidth="1"/>
    <col min="20" max="20" width="7.875" style="3" customWidth="1"/>
    <col min="21" max="21" width="7.875" style="3" hidden="1" customWidth="1"/>
    <col min="22" max="16384" width="7.875" style="3" customWidth="1"/>
  </cols>
  <sheetData>
    <row r="1" spans="17:19" ht="15" hidden="1">
      <c r="Q1" s="5" t="s">
        <v>0</v>
      </c>
      <c r="R1" s="5"/>
      <c r="S1" s="5"/>
    </row>
    <row r="2" spans="1:19" s="7" customFormat="1" ht="12.75" hidden="1">
      <c r="A2" s="6"/>
      <c r="B2" s="6"/>
      <c r="C2" s="6"/>
      <c r="O2" s="8"/>
      <c r="P2" s="8"/>
      <c r="Q2" s="9" t="s">
        <v>1</v>
      </c>
      <c r="R2" s="9"/>
      <c r="S2" s="9"/>
    </row>
    <row r="3" spans="1:19" s="7" customFormat="1" ht="24" customHeight="1" hidden="1">
      <c r="A3" s="6"/>
      <c r="B3" s="6"/>
      <c r="C3" s="6"/>
      <c r="O3" s="8"/>
      <c r="P3" s="8"/>
      <c r="Q3" s="9" t="s">
        <v>2</v>
      </c>
      <c r="R3" s="9"/>
      <c r="S3" s="9"/>
    </row>
    <row r="4" spans="1:19" s="7" customFormat="1" ht="24" customHeight="1" hidden="1">
      <c r="A4" s="6"/>
      <c r="B4" s="6"/>
      <c r="C4" s="6"/>
      <c r="O4" s="8"/>
      <c r="P4" s="8"/>
      <c r="Q4" s="10" t="s">
        <v>3</v>
      </c>
      <c r="R4" s="10"/>
      <c r="S4" s="10"/>
    </row>
    <row r="5" spans="1:19" s="7" customFormat="1" ht="12.75">
      <c r="A5" s="6"/>
      <c r="B5" s="6"/>
      <c r="C5" s="6"/>
      <c r="O5" s="8"/>
      <c r="P5" s="8"/>
      <c r="Q5" s="10"/>
      <c r="R5" s="10"/>
      <c r="S5" s="159" t="s">
        <v>198</v>
      </c>
    </row>
    <row r="6" spans="1:19" s="37" customFormat="1" ht="14.25" outlineLevel="1">
      <c r="A6" s="161"/>
      <c r="B6" s="161"/>
      <c r="C6" s="161"/>
      <c r="D6" s="161"/>
      <c r="E6" s="161"/>
      <c r="F6" s="161"/>
      <c r="G6" s="162"/>
      <c r="H6" s="352" t="s">
        <v>145</v>
      </c>
      <c r="I6" s="352"/>
      <c r="J6" s="352"/>
      <c r="K6" s="352"/>
      <c r="L6" s="352"/>
      <c r="M6" s="352"/>
      <c r="N6" s="163"/>
      <c r="O6" s="52"/>
      <c r="P6" s="52"/>
      <c r="Q6" s="52"/>
      <c r="R6" s="52"/>
      <c r="S6" s="159" t="s">
        <v>199</v>
      </c>
    </row>
    <row r="7" spans="1:20" s="12" customFormat="1" ht="14.25" outlineLevel="1">
      <c r="A7" s="11"/>
      <c r="B7" s="11"/>
      <c r="C7" s="11"/>
      <c r="H7" s="352"/>
      <c r="I7" s="352"/>
      <c r="J7" s="352"/>
      <c r="K7" s="352"/>
      <c r="L7" s="352"/>
      <c r="M7" s="352"/>
      <c r="O7" s="118"/>
      <c r="P7" s="118"/>
      <c r="Q7" s="118"/>
      <c r="R7" s="118"/>
      <c r="S7" s="159" t="s">
        <v>200</v>
      </c>
      <c r="T7" s="91"/>
    </row>
    <row r="8" spans="15:20" ht="14.25" outlineLevel="1">
      <c r="O8" s="118"/>
      <c r="P8" s="118"/>
      <c r="Q8" s="118"/>
      <c r="R8" s="118"/>
      <c r="S8" s="160" t="s">
        <v>201</v>
      </c>
      <c r="T8" s="99"/>
    </row>
    <row r="9" spans="1:19" s="13" customFormat="1" ht="22.5">
      <c r="A9" s="351" t="str">
        <f>IF($U$11=0,"ОПТОВЫЙ ПРЕЙСКУРАНТ ЦЕН","РОЗНИЧНЫЙ ПРЕЙСКУРАНТ ЦЕН")</f>
        <v>ОПТОВЫЙ ПРЕЙСКУРАНТ ЦЕН</v>
      </c>
      <c r="B9" s="351"/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351"/>
      <c r="O9" s="351"/>
      <c r="P9" s="351"/>
      <c r="Q9" s="351"/>
      <c r="R9" s="351"/>
      <c r="S9" s="351"/>
    </row>
    <row r="10" spans="1:21" s="14" customFormat="1" ht="11.25" thickBot="1">
      <c r="A10" s="55"/>
      <c r="B10" s="55"/>
      <c r="C10" s="56"/>
      <c r="D10" s="57"/>
      <c r="E10" s="57"/>
      <c r="F10" s="57"/>
      <c r="H10" s="57"/>
      <c r="I10" s="57"/>
      <c r="J10" s="57"/>
      <c r="K10" s="57"/>
      <c r="L10" s="57"/>
      <c r="M10" s="57"/>
      <c r="O10" s="59"/>
      <c r="P10" s="15"/>
      <c r="S10" s="279">
        <v>38901</v>
      </c>
      <c r="T10" s="277" t="s">
        <v>273</v>
      </c>
      <c r="U10" s="278" t="s">
        <v>274</v>
      </c>
    </row>
    <row r="11" spans="1:21" s="16" customFormat="1" ht="21" customHeight="1">
      <c r="A11" s="68" t="s">
        <v>4</v>
      </c>
      <c r="B11" s="70" t="s">
        <v>8</v>
      </c>
      <c r="C11" s="66" t="s">
        <v>9</v>
      </c>
      <c r="D11" s="72"/>
      <c r="E11" s="330" t="s">
        <v>173</v>
      </c>
      <c r="F11" s="331"/>
      <c r="H11" s="68" t="s">
        <v>4</v>
      </c>
      <c r="I11" s="70" t="s">
        <v>8</v>
      </c>
      <c r="J11" s="66" t="s">
        <v>9</v>
      </c>
      <c r="K11" s="67"/>
      <c r="L11" s="363" t="s">
        <v>173</v>
      </c>
      <c r="M11" s="331"/>
      <c r="O11" s="68" t="s">
        <v>4</v>
      </c>
      <c r="P11" s="66" t="s">
        <v>9</v>
      </c>
      <c r="Q11" s="67"/>
      <c r="R11" s="363" t="s">
        <v>173</v>
      </c>
      <c r="S11" s="331"/>
      <c r="T11" s="92">
        <v>0</v>
      </c>
      <c r="U11" s="80">
        <v>0</v>
      </c>
    </row>
    <row r="12" spans="1:19" s="16" customFormat="1" ht="11.25" thickBot="1">
      <c r="A12" s="69"/>
      <c r="B12" s="71"/>
      <c r="C12" s="17" t="s">
        <v>10</v>
      </c>
      <c r="D12" s="51" t="s">
        <v>11</v>
      </c>
      <c r="E12" s="17" t="s">
        <v>10</v>
      </c>
      <c r="F12" s="18" t="s">
        <v>11</v>
      </c>
      <c r="H12" s="69"/>
      <c r="I12" s="71"/>
      <c r="J12" s="17" t="s">
        <v>10</v>
      </c>
      <c r="K12" s="18" t="s">
        <v>11</v>
      </c>
      <c r="L12" s="17" t="s">
        <v>10</v>
      </c>
      <c r="M12" s="18" t="s">
        <v>11</v>
      </c>
      <c r="O12" s="69"/>
      <c r="P12" s="17" t="s">
        <v>10</v>
      </c>
      <c r="Q12" s="18" t="s">
        <v>11</v>
      </c>
      <c r="R12" s="116" t="s">
        <v>10</v>
      </c>
      <c r="S12" s="18" t="s">
        <v>11</v>
      </c>
    </row>
    <row r="13" spans="1:16" s="19" customFormat="1" ht="12" thickBot="1">
      <c r="A13" s="320"/>
      <c r="B13" s="321"/>
      <c r="C13" s="321"/>
      <c r="D13" s="321"/>
      <c r="E13" s="321"/>
      <c r="F13" s="322"/>
      <c r="H13" s="20"/>
      <c r="I13" s="20"/>
      <c r="J13" s="21"/>
      <c r="K13" s="22"/>
      <c r="L13" s="22"/>
      <c r="M13" s="22"/>
      <c r="O13" s="109" t="s">
        <v>12</v>
      </c>
      <c r="P13" s="23"/>
    </row>
    <row r="14" spans="1:23" s="24" customFormat="1" ht="13.5" customHeight="1" thickBot="1">
      <c r="A14" s="326" t="s">
        <v>155</v>
      </c>
      <c r="B14" s="327"/>
      <c r="C14" s="327"/>
      <c r="D14" s="327"/>
      <c r="E14" s="328"/>
      <c r="F14" s="329"/>
      <c r="G14" s="3"/>
      <c r="H14" s="181" t="s">
        <v>14</v>
      </c>
      <c r="I14" s="177">
        <v>428</v>
      </c>
      <c r="J14" s="284">
        <v>25</v>
      </c>
      <c r="K14" s="286">
        <v>60</v>
      </c>
      <c r="L14" s="289">
        <f>IF($U$11=0,(J14-J14/100*$T$11),ROUND((J14-J14/100*$T$11+((J14-J14/100*$T$11)/100*$U$11)),0))</f>
        <v>25</v>
      </c>
      <c r="M14" s="289">
        <f>IF($U$11=0,(K14-K14/100*$T$11),ROUND((K14-K14/100*$T$11+((K14-K14/100*$T$11)/100*$U$11)),0))</f>
        <v>60</v>
      </c>
      <c r="N14" s="3"/>
      <c r="O14" s="181" t="s">
        <v>15</v>
      </c>
      <c r="P14" s="353">
        <v>19</v>
      </c>
      <c r="Q14" s="356">
        <v>45</v>
      </c>
      <c r="R14" s="289">
        <f>IF($U$11=0,(P14-P14/100*$T$11),ROUND((P14-P14/100*$T$11+((P14-P14/100*$T$11)/100*$U$11)),0))</f>
        <v>19</v>
      </c>
      <c r="S14" s="289">
        <f>IF($U$11=0,(Q14-Q14/100*$T$11),ROUND((Q14-Q14/100*$T$11+((Q14-Q14/100*$T$11)/100*$U$11)),0))</f>
        <v>45</v>
      </c>
      <c r="T14" s="3"/>
      <c r="U14" s="3"/>
      <c r="V14" s="3"/>
      <c r="W14" s="3"/>
    </row>
    <row r="15" spans="1:23" s="24" customFormat="1" ht="13.5" customHeight="1" thickBot="1">
      <c r="A15" s="172" t="s">
        <v>13</v>
      </c>
      <c r="B15" s="173">
        <v>405</v>
      </c>
      <c r="C15" s="315">
        <v>22</v>
      </c>
      <c r="D15" s="315">
        <v>51</v>
      </c>
      <c r="E15" s="289">
        <f>IF($U$11=0,(C15-C15/100*$T$11),ROUND((C15-C15/100*$T$11+((C15-C15/100*$T$11)/100*$U$11)),0))</f>
        <v>22</v>
      </c>
      <c r="F15" s="289">
        <f>IF($U$11=0,(D15-D15/100*$T$11),ROUND((D15-D15/100*$T$11+((D15-D15/100*$T$11)/100*$U$11)),0))</f>
        <v>51</v>
      </c>
      <c r="G15" s="3"/>
      <c r="H15" s="183" t="s">
        <v>17</v>
      </c>
      <c r="I15" s="180">
        <v>481</v>
      </c>
      <c r="J15" s="285"/>
      <c r="K15" s="280"/>
      <c r="L15" s="283"/>
      <c r="M15" s="283"/>
      <c r="N15" s="3"/>
      <c r="O15" s="182" t="s">
        <v>18</v>
      </c>
      <c r="P15" s="354"/>
      <c r="Q15" s="357"/>
      <c r="R15" s="282"/>
      <c r="S15" s="282"/>
      <c r="T15" s="3"/>
      <c r="U15" s="3"/>
      <c r="V15" s="3"/>
      <c r="W15" s="3"/>
    </row>
    <row r="16" spans="1:23" s="25" customFormat="1" ht="13.5" customHeight="1" thickBot="1">
      <c r="A16" s="174" t="s">
        <v>16</v>
      </c>
      <c r="B16" s="175"/>
      <c r="C16" s="323"/>
      <c r="D16" s="323"/>
      <c r="E16" s="282"/>
      <c r="F16" s="282"/>
      <c r="G16" s="31"/>
      <c r="H16" s="181" t="s">
        <v>26</v>
      </c>
      <c r="I16" s="177">
        <v>400</v>
      </c>
      <c r="J16" s="339">
        <v>26</v>
      </c>
      <c r="K16" s="332">
        <v>62</v>
      </c>
      <c r="L16" s="289">
        <f>IF($U$11=0,(J16-J16/100*$T$11),ROUND((J16-J16/100*$T$11+((J16-J16/100*$T$11)/100*$U$11)),0))</f>
        <v>26</v>
      </c>
      <c r="M16" s="289">
        <f>IF($U$11=0,(K16-K16/100*$T$11),ROUND((K16-K16/100*$T$11+((K16-K16/100*$T$11)/100*$U$11)),0))</f>
        <v>62</v>
      </c>
      <c r="N16" s="31"/>
      <c r="O16" s="183" t="s">
        <v>21</v>
      </c>
      <c r="P16" s="355"/>
      <c r="Q16" s="358"/>
      <c r="R16" s="283"/>
      <c r="S16" s="283"/>
      <c r="T16" s="31"/>
      <c r="U16" s="31"/>
      <c r="V16" s="31"/>
      <c r="W16" s="31"/>
    </row>
    <row r="17" spans="1:23" s="24" customFormat="1" ht="13.5" customHeight="1">
      <c r="A17" s="176" t="s">
        <v>33</v>
      </c>
      <c r="B17" s="177">
        <v>340</v>
      </c>
      <c r="C17" s="308">
        <v>22</v>
      </c>
      <c r="D17" s="308">
        <v>52.5</v>
      </c>
      <c r="E17" s="289">
        <f>IF($U$11=0,(C17-C17/100*$T$11),ROUND((C17-C17/100*$T$11+((C17-C17/100*$T$11)/100*$U$11)),0))</f>
        <v>22</v>
      </c>
      <c r="F17" s="289">
        <f>IF($U$11=0,(D17-D17/100*$T$11),ROUND((D17-D17/100*$T$11+((D17-D17/100*$T$11)/100*$U$11)),0))</f>
        <v>52.5</v>
      </c>
      <c r="G17" s="3"/>
      <c r="H17" s="182" t="s">
        <v>20</v>
      </c>
      <c r="I17" s="173">
        <v>210</v>
      </c>
      <c r="J17" s="340"/>
      <c r="K17" s="333"/>
      <c r="L17" s="282"/>
      <c r="M17" s="282"/>
      <c r="N17" s="3"/>
      <c r="O17" s="181" t="s">
        <v>24</v>
      </c>
      <c r="P17" s="366">
        <v>20</v>
      </c>
      <c r="Q17" s="368">
        <v>48</v>
      </c>
      <c r="R17" s="289">
        <f aca="true" t="shared" si="0" ref="R17:R24">IF($U$11=0,(P17-P17/100*$T$11),ROUND((P17-P17/100*$T$11+((P17-P17/100*$T$11)/100*$U$11)),0))</f>
        <v>20</v>
      </c>
      <c r="S17" s="289">
        <f aca="true" t="shared" si="1" ref="S17:S24">IF($U$11=0,(Q17-Q17/100*$T$11),ROUND((Q17-Q17/100*$T$11+((Q17-Q17/100*$T$11)/100*$U$11)),0))</f>
        <v>48</v>
      </c>
      <c r="T17" s="3"/>
      <c r="U17" s="3"/>
      <c r="V17" s="3"/>
      <c r="W17" s="3"/>
    </row>
    <row r="18" spans="1:23" s="25" customFormat="1" ht="13.5" customHeight="1" thickBot="1">
      <c r="A18" s="178" t="s">
        <v>36</v>
      </c>
      <c r="B18" s="173"/>
      <c r="C18" s="324"/>
      <c r="D18" s="324"/>
      <c r="E18" s="282"/>
      <c r="F18" s="282"/>
      <c r="G18" s="31"/>
      <c r="H18" s="182" t="s">
        <v>29</v>
      </c>
      <c r="I18" s="173">
        <v>377</v>
      </c>
      <c r="J18" s="340"/>
      <c r="K18" s="333"/>
      <c r="L18" s="282"/>
      <c r="M18" s="282"/>
      <c r="N18" s="31"/>
      <c r="O18" s="183" t="s">
        <v>27</v>
      </c>
      <c r="P18" s="367"/>
      <c r="Q18" s="369"/>
      <c r="R18" s="283"/>
      <c r="S18" s="283"/>
      <c r="T18" s="31"/>
      <c r="U18" s="31"/>
      <c r="V18" s="31"/>
      <c r="W18" s="31"/>
    </row>
    <row r="19" spans="1:23" s="25" customFormat="1" ht="13.5" customHeight="1" thickBot="1">
      <c r="A19" s="178" t="s">
        <v>19</v>
      </c>
      <c r="B19" s="173"/>
      <c r="C19" s="324"/>
      <c r="D19" s="324"/>
      <c r="E19" s="282"/>
      <c r="F19" s="282"/>
      <c r="G19" s="31"/>
      <c r="H19" s="182" t="s">
        <v>146</v>
      </c>
      <c r="I19" s="173"/>
      <c r="J19" s="340"/>
      <c r="K19" s="333"/>
      <c r="L19" s="282"/>
      <c r="M19" s="282"/>
      <c r="N19" s="31"/>
      <c r="O19" s="192" t="s">
        <v>30</v>
      </c>
      <c r="P19" s="197">
        <v>21</v>
      </c>
      <c r="Q19" s="198">
        <v>51</v>
      </c>
      <c r="R19" s="196">
        <f t="shared" si="0"/>
        <v>21</v>
      </c>
      <c r="S19" s="196">
        <f t="shared" si="1"/>
        <v>51</v>
      </c>
      <c r="T19" s="31"/>
      <c r="U19" s="31"/>
      <c r="V19" s="31"/>
      <c r="W19" s="31"/>
    </row>
    <row r="20" spans="1:23" s="25" customFormat="1" ht="13.5" customHeight="1" thickBot="1">
      <c r="A20" s="178" t="s">
        <v>22</v>
      </c>
      <c r="B20" s="173"/>
      <c r="C20" s="324"/>
      <c r="D20" s="324"/>
      <c r="E20" s="282"/>
      <c r="F20" s="282"/>
      <c r="G20" s="31"/>
      <c r="H20" s="182" t="s">
        <v>23</v>
      </c>
      <c r="I20" s="173">
        <v>1115</v>
      </c>
      <c r="J20" s="340"/>
      <c r="K20" s="333"/>
      <c r="L20" s="282"/>
      <c r="M20" s="282"/>
      <c r="N20" s="31"/>
      <c r="O20" s="192" t="s">
        <v>32</v>
      </c>
      <c r="P20" s="353">
        <v>22</v>
      </c>
      <c r="Q20" s="374">
        <v>52.5</v>
      </c>
      <c r="R20" s="289">
        <f t="shared" si="0"/>
        <v>22</v>
      </c>
      <c r="S20" s="289">
        <f t="shared" si="1"/>
        <v>52.5</v>
      </c>
      <c r="T20" s="31"/>
      <c r="U20" s="31"/>
      <c r="V20" s="31"/>
      <c r="W20" s="31"/>
    </row>
    <row r="21" spans="1:23" s="25" customFormat="1" ht="13.5" customHeight="1" thickBot="1">
      <c r="A21" s="178" t="s">
        <v>25</v>
      </c>
      <c r="B21" s="173"/>
      <c r="C21" s="324"/>
      <c r="D21" s="324"/>
      <c r="E21" s="282"/>
      <c r="F21" s="282"/>
      <c r="G21" s="31"/>
      <c r="H21" s="182" t="s">
        <v>34</v>
      </c>
      <c r="I21" s="173"/>
      <c r="J21" s="340"/>
      <c r="K21" s="333"/>
      <c r="L21" s="282"/>
      <c r="M21" s="282"/>
      <c r="N21" s="31"/>
      <c r="O21" s="192" t="s">
        <v>35</v>
      </c>
      <c r="P21" s="355"/>
      <c r="Q21" s="375"/>
      <c r="R21" s="283"/>
      <c r="S21" s="283"/>
      <c r="T21" s="31"/>
      <c r="U21" s="31"/>
      <c r="V21" s="31"/>
      <c r="W21" s="31"/>
    </row>
    <row r="22" spans="1:23" s="25" customFormat="1" ht="13.5" customHeight="1" thickBot="1">
      <c r="A22" s="179" t="s">
        <v>28</v>
      </c>
      <c r="B22" s="180">
        <v>509</v>
      </c>
      <c r="C22" s="325"/>
      <c r="D22" s="325"/>
      <c r="E22" s="283"/>
      <c r="F22" s="283"/>
      <c r="G22" s="31"/>
      <c r="H22" s="182" t="s">
        <v>37</v>
      </c>
      <c r="I22" s="173">
        <v>208</v>
      </c>
      <c r="J22" s="340"/>
      <c r="K22" s="333"/>
      <c r="L22" s="282"/>
      <c r="M22" s="282"/>
      <c r="N22" s="31"/>
      <c r="O22" s="192" t="s">
        <v>38</v>
      </c>
      <c r="P22" s="197">
        <v>23</v>
      </c>
      <c r="Q22" s="198">
        <v>53</v>
      </c>
      <c r="R22" s="196">
        <f t="shared" si="0"/>
        <v>23</v>
      </c>
      <c r="S22" s="196">
        <f t="shared" si="1"/>
        <v>53</v>
      </c>
      <c r="T22" s="31"/>
      <c r="U22" s="31"/>
      <c r="V22" s="31"/>
      <c r="W22" s="31"/>
    </row>
    <row r="23" spans="1:23" s="25" customFormat="1" ht="13.5" customHeight="1" thickBot="1">
      <c r="A23" s="181" t="s">
        <v>46</v>
      </c>
      <c r="B23" s="177"/>
      <c r="C23" s="308">
        <v>23</v>
      </c>
      <c r="D23" s="311">
        <v>55</v>
      </c>
      <c r="E23" s="289">
        <f>IF($U$11=0,(C23-C23/100*$T$11),ROUND((C23-C23/100*$T$11+((C23-C23/100*$T$11)/100*$U$11)),0))</f>
        <v>23</v>
      </c>
      <c r="F23" s="289">
        <f>IF($U$11=0,(D23-D23/100*$T$11),ROUND((D23-D23/100*$T$11+((D23-D23/100*$T$11)/100*$U$11)),0))</f>
        <v>55</v>
      </c>
      <c r="G23" s="31"/>
      <c r="H23" s="182" t="s">
        <v>39</v>
      </c>
      <c r="I23" s="173">
        <v>307</v>
      </c>
      <c r="J23" s="340"/>
      <c r="K23" s="333"/>
      <c r="L23" s="282"/>
      <c r="M23" s="282"/>
      <c r="N23" s="31"/>
      <c r="O23" s="192" t="s">
        <v>40</v>
      </c>
      <c r="P23" s="197">
        <v>30</v>
      </c>
      <c r="Q23" s="198">
        <v>71</v>
      </c>
      <c r="R23" s="196">
        <f t="shared" si="0"/>
        <v>30</v>
      </c>
      <c r="S23" s="196">
        <f t="shared" si="1"/>
        <v>71</v>
      </c>
      <c r="T23" s="31"/>
      <c r="U23" s="31"/>
      <c r="V23" s="31"/>
      <c r="W23" s="31"/>
    </row>
    <row r="24" spans="1:23" s="25" customFormat="1" ht="13.5" customHeight="1" thickBot="1">
      <c r="A24" s="182" t="s">
        <v>48</v>
      </c>
      <c r="B24" s="173">
        <v>202</v>
      </c>
      <c r="C24" s="309"/>
      <c r="D24" s="312"/>
      <c r="E24" s="282"/>
      <c r="F24" s="282"/>
      <c r="G24" s="31"/>
      <c r="H24" s="183" t="s">
        <v>42</v>
      </c>
      <c r="I24" s="180">
        <v>464</v>
      </c>
      <c r="J24" s="341"/>
      <c r="K24" s="334"/>
      <c r="L24" s="283"/>
      <c r="M24" s="283"/>
      <c r="N24" s="31"/>
      <c r="O24" s="192" t="s">
        <v>43</v>
      </c>
      <c r="P24" s="197">
        <v>31</v>
      </c>
      <c r="Q24" s="198">
        <v>73</v>
      </c>
      <c r="R24" s="196">
        <f t="shared" si="0"/>
        <v>31</v>
      </c>
      <c r="S24" s="196">
        <f t="shared" si="1"/>
        <v>73</v>
      </c>
      <c r="T24" s="31"/>
      <c r="U24" s="31"/>
      <c r="V24" s="31"/>
      <c r="W24" s="31"/>
    </row>
    <row r="25" spans="1:23" s="25" customFormat="1" ht="11.25" thickBot="1">
      <c r="A25" s="182" t="s">
        <v>50</v>
      </c>
      <c r="B25" s="173"/>
      <c r="C25" s="309"/>
      <c r="D25" s="312"/>
      <c r="E25" s="282"/>
      <c r="F25" s="282"/>
      <c r="G25" s="31"/>
      <c r="H25" s="192" t="s">
        <v>275</v>
      </c>
      <c r="I25" s="193">
        <v>28</v>
      </c>
      <c r="J25" s="194">
        <v>27</v>
      </c>
      <c r="K25" s="195">
        <v>65</v>
      </c>
      <c r="L25" s="196">
        <f aca="true" t="shared" si="2" ref="L25:M27">IF($U$11=0,(J25-J25/100*$T$11),ROUND((J25-J25/100*$T$11+((J25-J25/100*$T$11)/100*$U$11)),0))</f>
        <v>27</v>
      </c>
      <c r="M25" s="196">
        <f t="shared" si="2"/>
        <v>65</v>
      </c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1:23" s="25" customFormat="1" ht="11.25" thickBot="1">
      <c r="A26" s="182" t="s">
        <v>41</v>
      </c>
      <c r="B26" s="173"/>
      <c r="C26" s="309"/>
      <c r="D26" s="312"/>
      <c r="E26" s="282"/>
      <c r="F26" s="282"/>
      <c r="G26" s="31"/>
      <c r="H26" s="189" t="s">
        <v>45</v>
      </c>
      <c r="I26" s="190">
        <v>165</v>
      </c>
      <c r="J26" s="185">
        <v>28</v>
      </c>
      <c r="K26" s="186">
        <v>68</v>
      </c>
      <c r="L26" s="170">
        <f t="shared" si="2"/>
        <v>28</v>
      </c>
      <c r="M26" s="170">
        <f t="shared" si="2"/>
        <v>68</v>
      </c>
      <c r="N26" s="31"/>
      <c r="O26" s="359" t="s">
        <v>4</v>
      </c>
      <c r="P26" s="370" t="s">
        <v>7</v>
      </c>
      <c r="Q26" s="372" t="s">
        <v>9</v>
      </c>
      <c r="R26" s="364" t="s">
        <v>7</v>
      </c>
      <c r="S26" s="364" t="s">
        <v>9</v>
      </c>
      <c r="T26" s="31"/>
      <c r="U26" s="31"/>
      <c r="V26" s="31"/>
      <c r="W26" s="31"/>
    </row>
    <row r="27" spans="1:23" s="25" customFormat="1" ht="13.5" customHeight="1" thickBot="1">
      <c r="A27" s="182" t="s">
        <v>53</v>
      </c>
      <c r="B27" s="173">
        <v>506</v>
      </c>
      <c r="C27" s="309"/>
      <c r="D27" s="312"/>
      <c r="E27" s="282"/>
      <c r="F27" s="282"/>
      <c r="G27" s="31"/>
      <c r="H27" s="181" t="s">
        <v>147</v>
      </c>
      <c r="I27" s="177"/>
      <c r="J27" s="332">
        <v>30</v>
      </c>
      <c r="K27" s="332">
        <v>71</v>
      </c>
      <c r="L27" s="289">
        <f t="shared" si="2"/>
        <v>30</v>
      </c>
      <c r="M27" s="289">
        <f t="shared" si="2"/>
        <v>71</v>
      </c>
      <c r="N27" s="31"/>
      <c r="O27" s="360"/>
      <c r="P27" s="371"/>
      <c r="Q27" s="373"/>
      <c r="R27" s="365"/>
      <c r="S27" s="365"/>
      <c r="T27" s="31"/>
      <c r="U27" s="31"/>
      <c r="V27" s="31"/>
      <c r="W27" s="31"/>
    </row>
    <row r="28" spans="1:23" s="25" customFormat="1" ht="13.5" customHeight="1" thickBot="1">
      <c r="A28" s="182" t="s">
        <v>57</v>
      </c>
      <c r="B28" s="173">
        <v>610</v>
      </c>
      <c r="C28" s="309"/>
      <c r="D28" s="312"/>
      <c r="E28" s="282"/>
      <c r="F28" s="282"/>
      <c r="G28" s="31"/>
      <c r="H28" s="182" t="s">
        <v>47</v>
      </c>
      <c r="I28" s="173">
        <v>420</v>
      </c>
      <c r="J28" s="333"/>
      <c r="K28" s="333"/>
      <c r="L28" s="282"/>
      <c r="M28" s="282"/>
      <c r="N28" s="31"/>
      <c r="O28" s="104" t="s">
        <v>52</v>
      </c>
      <c r="P28" s="4"/>
      <c r="Q28" s="4"/>
      <c r="R28" s="4"/>
      <c r="S28" s="96"/>
      <c r="T28" s="31"/>
      <c r="U28" s="31"/>
      <c r="V28" s="31"/>
      <c r="W28" s="31"/>
    </row>
    <row r="29" spans="1:23" s="25" customFormat="1" ht="13.5" customHeight="1">
      <c r="A29" s="182" t="s">
        <v>60</v>
      </c>
      <c r="B29" s="173">
        <v>605</v>
      </c>
      <c r="C29" s="309"/>
      <c r="D29" s="312"/>
      <c r="E29" s="282"/>
      <c r="F29" s="282"/>
      <c r="G29" s="31"/>
      <c r="H29" s="182" t="s">
        <v>49</v>
      </c>
      <c r="I29" s="173">
        <v>507</v>
      </c>
      <c r="J29" s="333"/>
      <c r="K29" s="333"/>
      <c r="L29" s="282"/>
      <c r="M29" s="282"/>
      <c r="N29" s="31"/>
      <c r="O29" s="342" t="s">
        <v>55</v>
      </c>
      <c r="P29" s="26" t="s">
        <v>56</v>
      </c>
      <c r="Q29" s="121">
        <v>13.5</v>
      </c>
      <c r="R29" s="125" t="s">
        <v>56</v>
      </c>
      <c r="S29" s="94">
        <f>IF($U$11=0,(Q29-Q29/100*$T$11),ROUND((Q29-Q29/100*$T$11+((Q29-Q29/100*$T$11)/100*$U$11)),0))</f>
        <v>13.5</v>
      </c>
      <c r="T29" s="31"/>
      <c r="U29" s="31"/>
      <c r="V29" s="31"/>
      <c r="W29" s="31"/>
    </row>
    <row r="30" spans="1:23" s="25" customFormat="1" ht="13.5" customHeight="1" thickBot="1">
      <c r="A30" s="182" t="s">
        <v>31</v>
      </c>
      <c r="B30" s="173">
        <v>671</v>
      </c>
      <c r="C30" s="309"/>
      <c r="D30" s="312"/>
      <c r="E30" s="282"/>
      <c r="F30" s="282"/>
      <c r="G30" s="31"/>
      <c r="H30" s="183" t="s">
        <v>51</v>
      </c>
      <c r="I30" s="180"/>
      <c r="J30" s="334"/>
      <c r="K30" s="334"/>
      <c r="L30" s="283"/>
      <c r="M30" s="283"/>
      <c r="N30" s="31"/>
      <c r="O30" s="344"/>
      <c r="P30" s="27" t="s">
        <v>59</v>
      </c>
      <c r="Q30" s="122">
        <v>31</v>
      </c>
      <c r="R30" s="126" t="s">
        <v>59</v>
      </c>
      <c r="S30" s="95">
        <f>IF($U$11=0,(Q30-Q30/100*$T$11),ROUND((Q30-Q30/100*$T$11+((Q30-Q30/100*$T$11)/100*$U$11)),0))</f>
        <v>31</v>
      </c>
      <c r="T30" s="31"/>
      <c r="U30" s="31"/>
      <c r="V30" s="31"/>
      <c r="W30" s="31"/>
    </row>
    <row r="31" spans="1:23" s="25" customFormat="1" ht="12.75" customHeight="1">
      <c r="A31" s="182" t="s">
        <v>44</v>
      </c>
      <c r="B31" s="173"/>
      <c r="C31" s="309"/>
      <c r="D31" s="312"/>
      <c r="E31" s="282"/>
      <c r="F31" s="282"/>
      <c r="G31" s="31"/>
      <c r="H31" s="187" t="s">
        <v>54</v>
      </c>
      <c r="I31" s="188">
        <v>497</v>
      </c>
      <c r="J31" s="335">
        <v>31</v>
      </c>
      <c r="K31" s="337">
        <v>75</v>
      </c>
      <c r="L31" s="282">
        <f>IF($U$11=0,(J31-J31/100*$T$11),ROUND((J31-J31/100*$T$11+((J31-J31/100*$T$11)/100*$U$11)),0))</f>
        <v>31</v>
      </c>
      <c r="M31" s="282">
        <f>IF($U$11=0,(K31-K31/100*$T$11),ROUND((K31-K31/100*$T$11+((K31-K31/100*$T$11)/100*$U$11)),0))</f>
        <v>75</v>
      </c>
      <c r="N31" s="31"/>
      <c r="O31" s="361" t="s">
        <v>62</v>
      </c>
      <c r="P31" s="28" t="s">
        <v>56</v>
      </c>
      <c r="Q31" s="123">
        <v>19</v>
      </c>
      <c r="R31" s="127" t="s">
        <v>56</v>
      </c>
      <c r="S31" s="94">
        <f>IF($U$11=0,(Q31-Q31/100*$T$11),ROUND((Q31-Q31/100*$T$11+((Q31-Q31/100*$T$11)/100*$U$11)),0))</f>
        <v>19</v>
      </c>
      <c r="T31" s="31"/>
      <c r="U31" s="31"/>
      <c r="V31" s="31"/>
      <c r="W31" s="31"/>
    </row>
    <row r="32" spans="1:23" s="25" customFormat="1" ht="13.5" customHeight="1" thickBot="1">
      <c r="A32" s="182" t="s">
        <v>63</v>
      </c>
      <c r="B32" s="173">
        <v>235</v>
      </c>
      <c r="C32" s="309"/>
      <c r="D32" s="312"/>
      <c r="E32" s="282"/>
      <c r="F32" s="282"/>
      <c r="G32" s="31"/>
      <c r="H32" s="191" t="s">
        <v>58</v>
      </c>
      <c r="I32" s="175">
        <v>456</v>
      </c>
      <c r="J32" s="336"/>
      <c r="K32" s="338"/>
      <c r="L32" s="282"/>
      <c r="M32" s="282"/>
      <c r="N32" s="31"/>
      <c r="O32" s="362"/>
      <c r="P32" s="27" t="s">
        <v>65</v>
      </c>
      <c r="Q32" s="122">
        <v>37.5</v>
      </c>
      <c r="R32" s="126" t="s">
        <v>65</v>
      </c>
      <c r="S32" s="95">
        <f>IF($U$11=0,(Q32-Q32/100*$T$11),ROUND((Q32-Q32/100*$T$11+((Q32-Q32/100*$T$11)/100*$U$11)),0))</f>
        <v>37.5</v>
      </c>
      <c r="T32" s="31"/>
      <c r="U32" s="31"/>
      <c r="V32" s="31"/>
      <c r="W32" s="31"/>
    </row>
    <row r="33" spans="1:23" s="25" customFormat="1" ht="10.5">
      <c r="A33" s="182" t="s">
        <v>91</v>
      </c>
      <c r="B33" s="173">
        <v>480</v>
      </c>
      <c r="C33" s="309"/>
      <c r="D33" s="312"/>
      <c r="E33" s="282"/>
      <c r="F33" s="282"/>
      <c r="G33" s="31"/>
      <c r="H33" s="181" t="s">
        <v>61</v>
      </c>
      <c r="I33" s="177"/>
      <c r="J33" s="284">
        <v>32</v>
      </c>
      <c r="K33" s="286">
        <v>75</v>
      </c>
      <c r="L33" s="289">
        <f aca="true" t="shared" si="3" ref="L33:L48">IF($U$11=0,(J33-J33/100*$T$11),ROUND((J33-J33/100*$T$11+((J33-J33/100*$T$11)/100*$U$11)),0))</f>
        <v>32</v>
      </c>
      <c r="M33" s="289">
        <f aca="true" t="shared" si="4" ref="M33:M48">IF($U$11=0,(K33-K33/100*$T$11),ROUND((K33-K33/100*$T$11+((K33-K33/100*$T$11)/100*$U$11)),0))</f>
        <v>75</v>
      </c>
      <c r="N33" s="31"/>
      <c r="O33" s="97"/>
      <c r="P33" s="90"/>
      <c r="Q33" s="90"/>
      <c r="R33" s="90"/>
      <c r="S33" s="98"/>
      <c r="T33" s="31"/>
      <c r="U33" s="31"/>
      <c r="V33" s="31"/>
      <c r="W33" s="31"/>
    </row>
    <row r="34" spans="1:23" s="25" customFormat="1" ht="13.5" customHeight="1" thickBot="1">
      <c r="A34" s="182" t="s">
        <v>66</v>
      </c>
      <c r="B34" s="173">
        <v>120</v>
      </c>
      <c r="C34" s="309"/>
      <c r="D34" s="312"/>
      <c r="E34" s="282"/>
      <c r="F34" s="282"/>
      <c r="G34" s="31"/>
      <c r="H34" s="183" t="s">
        <v>64</v>
      </c>
      <c r="I34" s="180">
        <v>295</v>
      </c>
      <c r="J34" s="285"/>
      <c r="K34" s="280"/>
      <c r="L34" s="283"/>
      <c r="M34" s="283"/>
      <c r="N34" s="31"/>
      <c r="O34" s="104" t="s">
        <v>68</v>
      </c>
      <c r="P34" s="4"/>
      <c r="Q34" s="4"/>
      <c r="R34" s="4"/>
      <c r="S34" s="96"/>
      <c r="T34" s="31"/>
      <c r="U34" s="31"/>
      <c r="V34" s="31"/>
      <c r="W34" s="31"/>
    </row>
    <row r="35" spans="1:23" s="25" customFormat="1" ht="11.25" thickBot="1">
      <c r="A35" s="182" t="s">
        <v>73</v>
      </c>
      <c r="B35" s="173"/>
      <c r="C35" s="309"/>
      <c r="D35" s="312"/>
      <c r="E35" s="282"/>
      <c r="F35" s="282"/>
      <c r="G35" s="31"/>
      <c r="H35" s="189" t="s">
        <v>67</v>
      </c>
      <c r="I35" s="190">
        <v>564</v>
      </c>
      <c r="J35" s="185">
        <v>33</v>
      </c>
      <c r="K35" s="186">
        <v>78</v>
      </c>
      <c r="L35" s="170">
        <f t="shared" si="3"/>
        <v>33</v>
      </c>
      <c r="M35" s="170">
        <f t="shared" si="4"/>
        <v>78</v>
      </c>
      <c r="N35" s="31"/>
      <c r="O35" s="29" t="s">
        <v>71</v>
      </c>
      <c r="P35" s="30" t="s">
        <v>72</v>
      </c>
      <c r="Q35" s="124">
        <v>5</v>
      </c>
      <c r="R35" s="117" t="s">
        <v>72</v>
      </c>
      <c r="S35" s="93">
        <f>IF($U$11=0,(Q35-Q35/100*$T$11),ROUND((Q35-Q35/100*$T$11+((Q35-Q35/100*$T$11)/100*$U$11)),0))</f>
        <v>5</v>
      </c>
      <c r="T35" s="31"/>
      <c r="U35" s="31"/>
      <c r="V35" s="31"/>
      <c r="W35" s="31"/>
    </row>
    <row r="36" spans="1:23" s="25" customFormat="1" ht="11.25" thickBot="1">
      <c r="A36" s="182" t="s">
        <v>76</v>
      </c>
      <c r="B36" s="173">
        <v>325</v>
      </c>
      <c r="C36" s="309"/>
      <c r="D36" s="312"/>
      <c r="E36" s="282"/>
      <c r="F36" s="282"/>
      <c r="G36" s="31"/>
      <c r="H36" s="192" t="s">
        <v>70</v>
      </c>
      <c r="I36" s="193"/>
      <c r="J36" s="194">
        <v>33</v>
      </c>
      <c r="K36" s="195">
        <v>81</v>
      </c>
      <c r="L36" s="196">
        <f t="shared" si="3"/>
        <v>33</v>
      </c>
      <c r="M36" s="196">
        <f t="shared" si="4"/>
        <v>81</v>
      </c>
      <c r="N36" s="31"/>
      <c r="O36" s="105" t="s">
        <v>75</v>
      </c>
      <c r="P36" s="31"/>
      <c r="Q36" s="31"/>
      <c r="R36" s="31"/>
      <c r="S36" s="106"/>
      <c r="T36" s="31"/>
      <c r="U36" s="31"/>
      <c r="V36" s="31"/>
      <c r="W36" s="31"/>
    </row>
    <row r="37" spans="1:23" s="25" customFormat="1" ht="10.5">
      <c r="A37" s="182" t="s">
        <v>69</v>
      </c>
      <c r="B37" s="173">
        <v>236</v>
      </c>
      <c r="C37" s="309"/>
      <c r="D37" s="312"/>
      <c r="E37" s="282"/>
      <c r="F37" s="282"/>
      <c r="G37" s="31"/>
      <c r="H37" s="187" t="s">
        <v>74</v>
      </c>
      <c r="I37" s="188">
        <v>403</v>
      </c>
      <c r="J37" s="335">
        <v>35.5</v>
      </c>
      <c r="K37" s="337">
        <v>84</v>
      </c>
      <c r="L37" s="282">
        <f t="shared" si="3"/>
        <v>35.5</v>
      </c>
      <c r="M37" s="282">
        <f t="shared" si="4"/>
        <v>84</v>
      </c>
      <c r="N37" s="31"/>
      <c r="O37" s="342" t="s">
        <v>78</v>
      </c>
      <c r="P37" s="199" t="s">
        <v>79</v>
      </c>
      <c r="Q37" s="201">
        <v>4.3</v>
      </c>
      <c r="R37" s="125" t="s">
        <v>79</v>
      </c>
      <c r="S37" s="94">
        <f>IF($U$11=0,(Q37-Q37/100*$T$11),ROUND((Q37-Q37/100*$T$11+((Q37-Q37/100*$T$11)/100*$U$11)),0))</f>
        <v>4.3</v>
      </c>
      <c r="T37" s="31"/>
      <c r="U37" s="31"/>
      <c r="V37" s="31"/>
      <c r="W37" s="31"/>
    </row>
    <row r="38" spans="1:23" s="25" customFormat="1" ht="13.5" customHeight="1" thickBot="1">
      <c r="A38" s="182" t="s">
        <v>80</v>
      </c>
      <c r="B38" s="173">
        <v>233</v>
      </c>
      <c r="C38" s="309"/>
      <c r="D38" s="312"/>
      <c r="E38" s="282"/>
      <c r="F38" s="282"/>
      <c r="G38" s="31"/>
      <c r="H38" s="191" t="s">
        <v>77</v>
      </c>
      <c r="I38" s="175">
        <v>447</v>
      </c>
      <c r="J38" s="336"/>
      <c r="K38" s="338"/>
      <c r="L38" s="282"/>
      <c r="M38" s="282"/>
      <c r="N38" s="31"/>
      <c r="O38" s="343"/>
      <c r="P38" s="200" t="s">
        <v>82</v>
      </c>
      <c r="Q38" s="202">
        <v>9.5</v>
      </c>
      <c r="R38" s="128" t="s">
        <v>82</v>
      </c>
      <c r="S38" s="95">
        <f>IF($U$11=0,(Q38-Q38/100*$T$11),ROUND((Q38-Q38/100*$T$11+((Q38-Q38/100*$T$11)/100*$U$11)),0))</f>
        <v>9.5</v>
      </c>
      <c r="T38" s="31"/>
      <c r="U38" s="31"/>
      <c r="V38" s="31"/>
      <c r="W38" s="31"/>
    </row>
    <row r="39" spans="1:23" s="25" customFormat="1" ht="10.5">
      <c r="A39" s="182" t="s">
        <v>83</v>
      </c>
      <c r="B39" s="173">
        <v>427</v>
      </c>
      <c r="C39" s="309"/>
      <c r="D39" s="312"/>
      <c r="E39" s="282"/>
      <c r="F39" s="282"/>
      <c r="G39" s="31"/>
      <c r="H39" s="181" t="s">
        <v>81</v>
      </c>
      <c r="I39" s="177">
        <v>449</v>
      </c>
      <c r="J39" s="284">
        <v>36</v>
      </c>
      <c r="K39" s="286">
        <v>85</v>
      </c>
      <c r="L39" s="289">
        <f t="shared" si="3"/>
        <v>36</v>
      </c>
      <c r="M39" s="289">
        <f t="shared" si="4"/>
        <v>85</v>
      </c>
      <c r="N39" s="31"/>
      <c r="O39" s="342" t="s">
        <v>176</v>
      </c>
      <c r="P39" s="199" t="s">
        <v>84</v>
      </c>
      <c r="Q39" s="204">
        <v>5.3</v>
      </c>
      <c r="R39" s="125" t="s">
        <v>84</v>
      </c>
      <c r="S39" s="94">
        <f>IF($U$11=0,(Q39-Q39/100*$T$11),ROUND((Q39-Q39/100*$T$11+((Q39-Q39/100*$T$11)/100*$U$11)),0))</f>
        <v>5.3</v>
      </c>
      <c r="T39" s="31"/>
      <c r="U39" s="31"/>
      <c r="V39" s="31"/>
      <c r="W39" s="31"/>
    </row>
    <row r="40" spans="1:23" s="25" customFormat="1" ht="11.25" thickBot="1">
      <c r="A40" s="182" t="s">
        <v>85</v>
      </c>
      <c r="B40" s="173">
        <v>373</v>
      </c>
      <c r="C40" s="309"/>
      <c r="D40" s="312"/>
      <c r="E40" s="282"/>
      <c r="F40" s="282"/>
      <c r="G40" s="31"/>
      <c r="H40" s="183" t="s">
        <v>35</v>
      </c>
      <c r="I40" s="180">
        <v>329</v>
      </c>
      <c r="J40" s="285"/>
      <c r="K40" s="280"/>
      <c r="L40" s="283"/>
      <c r="M40" s="283"/>
      <c r="N40" s="31"/>
      <c r="O40" s="344"/>
      <c r="P40" s="203" t="s">
        <v>87</v>
      </c>
      <c r="Q40" s="205">
        <v>10.5</v>
      </c>
      <c r="R40" s="129" t="s">
        <v>87</v>
      </c>
      <c r="S40" s="95">
        <f>IF($U$11=0,(Q40-Q40/100*$T$11),ROUND((Q40-Q40/100*$T$11+((Q40-Q40/100*$T$11)/100*$U$11)),0))</f>
        <v>10.5</v>
      </c>
      <c r="T40" s="31"/>
      <c r="U40" s="31"/>
      <c r="V40" s="31"/>
      <c r="W40" s="31"/>
    </row>
    <row r="41" spans="1:23" s="25" customFormat="1" ht="11.25" customHeight="1" thickBot="1">
      <c r="A41" s="182" t="s">
        <v>27</v>
      </c>
      <c r="B41" s="173">
        <v>601</v>
      </c>
      <c r="C41" s="309"/>
      <c r="D41" s="312"/>
      <c r="E41" s="282"/>
      <c r="F41" s="282"/>
      <c r="G41" s="31"/>
      <c r="H41" s="192" t="s">
        <v>86</v>
      </c>
      <c r="I41" s="193">
        <v>107</v>
      </c>
      <c r="J41" s="194">
        <v>36</v>
      </c>
      <c r="K41" s="195">
        <v>88</v>
      </c>
      <c r="L41" s="196">
        <f t="shared" si="3"/>
        <v>36</v>
      </c>
      <c r="M41" s="196">
        <f t="shared" si="4"/>
        <v>88</v>
      </c>
      <c r="N41" s="31"/>
      <c r="O41" s="31"/>
      <c r="P41" s="33"/>
      <c r="Q41" s="31"/>
      <c r="R41" s="31"/>
      <c r="S41" s="31"/>
      <c r="T41" s="31"/>
      <c r="U41" s="31"/>
      <c r="V41" s="31"/>
      <c r="W41" s="31"/>
    </row>
    <row r="42" spans="1:23" s="25" customFormat="1" ht="13.5" customHeight="1">
      <c r="A42" s="182" t="s">
        <v>94</v>
      </c>
      <c r="B42" s="173">
        <v>201</v>
      </c>
      <c r="C42" s="309"/>
      <c r="D42" s="312"/>
      <c r="E42" s="282"/>
      <c r="F42" s="282"/>
      <c r="G42" s="31"/>
      <c r="H42" s="187" t="s">
        <v>89</v>
      </c>
      <c r="I42" s="188">
        <v>1035</v>
      </c>
      <c r="J42" s="339">
        <v>37</v>
      </c>
      <c r="K42" s="346">
        <v>88</v>
      </c>
      <c r="L42" s="289">
        <f>IF($U$11=0,(J42-J42/100*$T$11),ROUND((J42-J42/100*$T$11+((J42-J42/100*$T$11)/100*$U$11)),0))</f>
        <v>37</v>
      </c>
      <c r="M42" s="289">
        <f>IF($U$11=0,(K42-K42/100*$T$11),ROUND((K42-K42/100*$T$11+((K42-K42/100*$T$11)/100*$U$11)),0))</f>
        <v>88</v>
      </c>
      <c r="N42" s="31"/>
      <c r="P42" s="33"/>
      <c r="Q42" s="31"/>
      <c r="R42" s="31"/>
      <c r="S42" s="31"/>
      <c r="T42" s="31"/>
      <c r="U42" s="31"/>
      <c r="V42" s="31"/>
      <c r="W42" s="31"/>
    </row>
    <row r="43" spans="1:23" s="25" customFormat="1" ht="12" customHeight="1">
      <c r="A43" s="182" t="s">
        <v>96</v>
      </c>
      <c r="B43" s="173">
        <v>215</v>
      </c>
      <c r="C43" s="309"/>
      <c r="D43" s="312"/>
      <c r="E43" s="282"/>
      <c r="F43" s="282"/>
      <c r="G43" s="31"/>
      <c r="H43" s="182" t="s">
        <v>90</v>
      </c>
      <c r="I43" s="173">
        <v>286</v>
      </c>
      <c r="J43" s="340"/>
      <c r="K43" s="347"/>
      <c r="L43" s="282"/>
      <c r="M43" s="282"/>
      <c r="N43" s="31"/>
      <c r="O43" s="32"/>
      <c r="P43" s="33"/>
      <c r="Q43" s="31"/>
      <c r="R43" s="31"/>
      <c r="S43" s="31"/>
      <c r="T43" s="31"/>
      <c r="U43" s="31"/>
      <c r="V43" s="31"/>
      <c r="W43" s="31"/>
    </row>
    <row r="44" spans="1:23" s="25" customFormat="1" ht="13.5" customHeight="1" thickBot="1">
      <c r="A44" s="182" t="s">
        <v>98</v>
      </c>
      <c r="B44" s="173">
        <v>108</v>
      </c>
      <c r="C44" s="309"/>
      <c r="D44" s="312"/>
      <c r="E44" s="282"/>
      <c r="F44" s="282"/>
      <c r="G44" s="31"/>
      <c r="H44" s="191" t="s">
        <v>92</v>
      </c>
      <c r="I44" s="175">
        <v>225</v>
      </c>
      <c r="J44" s="341"/>
      <c r="K44" s="348"/>
      <c r="L44" s="283"/>
      <c r="M44" s="283"/>
      <c r="N44" s="31"/>
      <c r="O44" s="32"/>
      <c r="P44" s="33"/>
      <c r="Q44" s="31"/>
      <c r="R44" s="31"/>
      <c r="S44" s="31"/>
      <c r="T44" s="31"/>
      <c r="U44" s="31"/>
      <c r="V44" s="31"/>
      <c r="W44" s="31"/>
    </row>
    <row r="45" spans="1:23" s="25" customFormat="1" ht="15">
      <c r="A45" s="182" t="s">
        <v>100</v>
      </c>
      <c r="B45" s="173">
        <v>1021</v>
      </c>
      <c r="C45" s="309"/>
      <c r="D45" s="312"/>
      <c r="E45" s="282"/>
      <c r="F45" s="282"/>
      <c r="G45" s="31"/>
      <c r="H45" s="181" t="s">
        <v>93</v>
      </c>
      <c r="I45" s="177">
        <v>302</v>
      </c>
      <c r="J45" s="339">
        <v>40</v>
      </c>
      <c r="K45" s="332">
        <v>96</v>
      </c>
      <c r="L45" s="289">
        <f t="shared" si="3"/>
        <v>40</v>
      </c>
      <c r="M45" s="289">
        <f t="shared" si="4"/>
        <v>96</v>
      </c>
      <c r="N45" s="31"/>
      <c r="O45" s="184" t="s">
        <v>5</v>
      </c>
      <c r="P45" s="33"/>
      <c r="Q45" s="31"/>
      <c r="R45" s="31"/>
      <c r="S45" s="31"/>
      <c r="T45" s="31"/>
      <c r="U45" s="31"/>
      <c r="V45" s="31"/>
      <c r="W45" s="31"/>
    </row>
    <row r="46" spans="1:23" s="25" customFormat="1" ht="15.75" thickBot="1">
      <c r="A46" s="182" t="s">
        <v>102</v>
      </c>
      <c r="B46" s="173">
        <v>417</v>
      </c>
      <c r="C46" s="309"/>
      <c r="D46" s="312"/>
      <c r="E46" s="282"/>
      <c r="F46" s="282"/>
      <c r="G46" s="31"/>
      <c r="H46" s="183" t="s">
        <v>150</v>
      </c>
      <c r="I46" s="180"/>
      <c r="J46" s="341"/>
      <c r="K46" s="334"/>
      <c r="L46" s="283"/>
      <c r="M46" s="283"/>
      <c r="N46" s="31"/>
      <c r="O46" s="108" t="str">
        <f>IF($T$8=1,"Цены указаны в Евро валюте","Цены указаны в ГРН ")</f>
        <v>Цены указаны в ГРН </v>
      </c>
      <c r="P46" s="6"/>
      <c r="Q46" s="6"/>
      <c r="R46" s="31"/>
      <c r="S46" s="31"/>
      <c r="T46" s="31"/>
      <c r="U46" s="31"/>
      <c r="V46" s="31"/>
      <c r="W46" s="31"/>
    </row>
    <row r="47" spans="1:23" s="25" customFormat="1" ht="12.75" customHeight="1" thickBot="1">
      <c r="A47" s="182" t="s">
        <v>88</v>
      </c>
      <c r="B47" s="173">
        <v>410</v>
      </c>
      <c r="C47" s="309"/>
      <c r="D47" s="312"/>
      <c r="E47" s="282"/>
      <c r="F47" s="282"/>
      <c r="G47" s="31"/>
      <c r="H47" s="189" t="s">
        <v>95</v>
      </c>
      <c r="I47" s="190"/>
      <c r="J47" s="185">
        <v>42</v>
      </c>
      <c r="K47" s="186">
        <v>100</v>
      </c>
      <c r="L47" s="170">
        <f t="shared" si="3"/>
        <v>42</v>
      </c>
      <c r="M47" s="170">
        <f t="shared" si="4"/>
        <v>100</v>
      </c>
      <c r="N47" s="31"/>
      <c r="P47" s="6"/>
      <c r="Q47" s="6"/>
      <c r="R47" s="31"/>
      <c r="S47" s="31"/>
      <c r="T47" s="31"/>
      <c r="U47" s="31"/>
      <c r="V47" s="31"/>
      <c r="W47" s="31"/>
    </row>
    <row r="48" spans="1:23" s="25" customFormat="1" ht="11.25" customHeight="1">
      <c r="A48" s="182" t="s">
        <v>104</v>
      </c>
      <c r="B48" s="173"/>
      <c r="C48" s="309"/>
      <c r="D48" s="312"/>
      <c r="E48" s="282"/>
      <c r="F48" s="282"/>
      <c r="G48" s="31"/>
      <c r="H48" s="181" t="s">
        <v>97</v>
      </c>
      <c r="I48" s="177">
        <v>127</v>
      </c>
      <c r="J48" s="284">
        <v>42</v>
      </c>
      <c r="K48" s="286">
        <v>103</v>
      </c>
      <c r="L48" s="289">
        <f t="shared" si="3"/>
        <v>42</v>
      </c>
      <c r="M48" s="289">
        <f t="shared" si="4"/>
        <v>103</v>
      </c>
      <c r="N48" s="31"/>
      <c r="O48" s="107" t="s">
        <v>6</v>
      </c>
      <c r="P48" s="33"/>
      <c r="Q48" s="31"/>
      <c r="R48" s="31"/>
      <c r="S48" s="31"/>
      <c r="T48" s="31"/>
      <c r="U48" s="31"/>
      <c r="V48" s="31"/>
      <c r="W48" s="31"/>
    </row>
    <row r="49" spans="1:23" s="25" customFormat="1" ht="13.5" customHeight="1" thickBot="1">
      <c r="A49" s="183" t="s">
        <v>106</v>
      </c>
      <c r="B49" s="180">
        <v>214</v>
      </c>
      <c r="C49" s="310"/>
      <c r="D49" s="313"/>
      <c r="E49" s="283"/>
      <c r="F49" s="283"/>
      <c r="G49" s="31"/>
      <c r="H49" s="182" t="s">
        <v>99</v>
      </c>
      <c r="I49" s="173">
        <v>180</v>
      </c>
      <c r="J49" s="281"/>
      <c r="K49" s="345"/>
      <c r="L49" s="282"/>
      <c r="M49" s="282"/>
      <c r="N49" s="31"/>
      <c r="O49" s="31"/>
      <c r="P49" s="33"/>
      <c r="Q49" s="31"/>
      <c r="R49" s="31"/>
      <c r="S49" s="31"/>
      <c r="T49" s="31"/>
      <c r="U49" s="31"/>
      <c r="V49" s="31"/>
      <c r="W49" s="31"/>
    </row>
    <row r="50" spans="1:23" s="25" customFormat="1" ht="12" customHeight="1">
      <c r="A50" s="181" t="s">
        <v>108</v>
      </c>
      <c r="B50" s="177">
        <v>425</v>
      </c>
      <c r="C50" s="314">
        <v>25</v>
      </c>
      <c r="D50" s="317">
        <v>58</v>
      </c>
      <c r="E50" s="289">
        <f>IF($U$11=0,(C50-C50/100*$T$11),ROUND((C50-C50/100*$T$11+((C50-C50/100*$T$11)/100*$U$11)),0))</f>
        <v>25</v>
      </c>
      <c r="F50" s="289">
        <f>IF($U$11=0,(D50-D50/100*$T$11),ROUND((D50-D50/100*$T$11+((D50-D50/100*$T$11)/100*$U$11)),0))</f>
        <v>58</v>
      </c>
      <c r="G50" s="31"/>
      <c r="H50" s="182" t="s">
        <v>101</v>
      </c>
      <c r="I50" s="173">
        <v>1015</v>
      </c>
      <c r="J50" s="281"/>
      <c r="K50" s="345"/>
      <c r="L50" s="282"/>
      <c r="M50" s="282"/>
      <c r="N50" s="31"/>
      <c r="O50" s="31"/>
      <c r="P50" s="33"/>
      <c r="Q50" s="31"/>
      <c r="R50" s="31"/>
      <c r="S50" s="31"/>
      <c r="T50" s="31"/>
      <c r="U50" s="31"/>
      <c r="V50" s="31"/>
      <c r="W50" s="31"/>
    </row>
    <row r="51" spans="1:16" s="31" customFormat="1" ht="12" customHeight="1" thickBot="1">
      <c r="A51" s="182" t="s">
        <v>110</v>
      </c>
      <c r="B51" s="173">
        <v>105</v>
      </c>
      <c r="C51" s="315"/>
      <c r="D51" s="318"/>
      <c r="E51" s="282"/>
      <c r="F51" s="282"/>
      <c r="H51" s="183" t="s">
        <v>103</v>
      </c>
      <c r="I51" s="180">
        <v>110</v>
      </c>
      <c r="J51" s="285"/>
      <c r="K51" s="280"/>
      <c r="L51" s="283"/>
      <c r="M51" s="283"/>
      <c r="P51" s="33"/>
    </row>
    <row r="52" spans="1:16" s="31" customFormat="1" ht="10.5">
      <c r="A52" s="182" t="s">
        <v>112</v>
      </c>
      <c r="B52" s="173">
        <v>793</v>
      </c>
      <c r="C52" s="315"/>
      <c r="D52" s="318"/>
      <c r="E52" s="282"/>
      <c r="F52" s="282"/>
      <c r="H52" s="187" t="s">
        <v>222</v>
      </c>
      <c r="I52" s="188"/>
      <c r="J52" s="349">
        <v>46</v>
      </c>
      <c r="K52" s="350">
        <v>112</v>
      </c>
      <c r="L52" s="282">
        <f>IF($U$11=0,(J52-J52/100*$T$11),ROUND((J52-J52/100*$T$11+((J52-J52/100*$T$11)/100*$U$11)),0))</f>
        <v>46</v>
      </c>
      <c r="M52" s="282">
        <f>IF($U$11=0,(K52-K52/100*$T$11),ROUND((K52-K52/100*$T$11+((K52-K52/100*$T$11)/100*$U$11)),0))</f>
        <v>112</v>
      </c>
      <c r="O52" s="33"/>
      <c r="P52" s="33"/>
    </row>
    <row r="53" spans="1:16" s="31" customFormat="1" ht="13.5" customHeight="1" thickBot="1">
      <c r="A53" s="183" t="s">
        <v>113</v>
      </c>
      <c r="B53" s="180">
        <v>228</v>
      </c>
      <c r="C53" s="316"/>
      <c r="D53" s="319"/>
      <c r="E53" s="283"/>
      <c r="F53" s="283"/>
      <c r="H53" s="191" t="s">
        <v>105</v>
      </c>
      <c r="I53" s="175">
        <v>170</v>
      </c>
      <c r="J53" s="349"/>
      <c r="K53" s="350"/>
      <c r="L53" s="282"/>
      <c r="M53" s="282"/>
      <c r="P53" s="33"/>
    </row>
    <row r="54" spans="5:19" s="31" customFormat="1" ht="13.5" customHeight="1">
      <c r="E54" s="171"/>
      <c r="F54" s="171"/>
      <c r="H54" s="181" t="s">
        <v>107</v>
      </c>
      <c r="I54" s="177">
        <v>309</v>
      </c>
      <c r="J54" s="284">
        <v>51</v>
      </c>
      <c r="K54" s="286">
        <v>125</v>
      </c>
      <c r="L54" s="289">
        <f>IF($U$11=0,(J54-J54/100*$T$11),ROUND((J54-J54/100*$T$11+((J54-J54/100*$T$11)/100*$U$11)),0))</f>
        <v>51</v>
      </c>
      <c r="M54" s="289">
        <f>IF($U$11=0,(K54-K54/100*$T$11),ROUND((K54-K54/100*$T$11+((K54-K54/100*$T$11)/100*$U$11)),0))</f>
        <v>125</v>
      </c>
      <c r="O54" s="3"/>
      <c r="P54" s="4"/>
      <c r="Q54" s="3"/>
      <c r="R54" s="3"/>
      <c r="S54" s="3"/>
    </row>
    <row r="55" spans="8:19" s="31" customFormat="1" ht="11.25" thickBot="1">
      <c r="H55" s="183" t="s">
        <v>109</v>
      </c>
      <c r="I55" s="180">
        <v>118</v>
      </c>
      <c r="J55" s="285"/>
      <c r="K55" s="280"/>
      <c r="L55" s="283"/>
      <c r="M55" s="283"/>
      <c r="O55" s="60"/>
      <c r="P55" s="60"/>
      <c r="Q55" s="58"/>
      <c r="R55" s="58"/>
      <c r="S55" s="58"/>
    </row>
    <row r="56" spans="15:19" s="31" customFormat="1" ht="10.5">
      <c r="O56" s="4"/>
      <c r="P56" s="4"/>
      <c r="Q56" s="3"/>
      <c r="R56" s="3"/>
      <c r="S56" s="3"/>
    </row>
    <row r="57" spans="15:16" s="31" customFormat="1" ht="10.5">
      <c r="O57" s="33"/>
      <c r="P57" s="33"/>
    </row>
    <row r="58" spans="15:16" s="31" customFormat="1" ht="10.5">
      <c r="O58" s="33"/>
      <c r="P58" s="33"/>
    </row>
    <row r="59" spans="1:16" s="31" customFormat="1" ht="10.5">
      <c r="A59" s="3"/>
      <c r="B59" s="3"/>
      <c r="C59" s="3"/>
      <c r="D59" s="3"/>
      <c r="O59" s="33"/>
      <c r="P59" s="33"/>
    </row>
    <row r="60" spans="15:19" s="31" customFormat="1" ht="15" customHeight="1">
      <c r="O60" s="60"/>
      <c r="P60" s="35"/>
      <c r="Q60" s="34"/>
      <c r="R60" s="34"/>
      <c r="S60" s="34"/>
    </row>
    <row r="61" spans="1:13" ht="17.25" customHeight="1">
      <c r="A61" s="58"/>
      <c r="B61" s="58"/>
      <c r="C61" s="58"/>
      <c r="D61" s="58"/>
      <c r="H61" s="31"/>
      <c r="I61" s="31"/>
      <c r="J61" s="31"/>
      <c r="K61" s="31"/>
      <c r="L61" s="31"/>
      <c r="M61" s="31"/>
    </row>
    <row r="62" spans="1:16" s="31" customFormat="1" ht="15" customHeight="1">
      <c r="A62" s="3"/>
      <c r="B62" s="3"/>
      <c r="C62" s="3"/>
      <c r="D62" s="3"/>
      <c r="O62" s="33"/>
      <c r="P62" s="33"/>
    </row>
    <row r="63" spans="1:19" s="34" customFormat="1" ht="21.75" customHeight="1">
      <c r="A63" s="31"/>
      <c r="B63" s="31"/>
      <c r="C63" s="31"/>
      <c r="D63" s="31"/>
      <c r="E63" s="58"/>
      <c r="F63" s="58"/>
      <c r="H63" s="3"/>
      <c r="I63" s="3"/>
      <c r="J63" s="3"/>
      <c r="K63" s="3"/>
      <c r="L63" s="3"/>
      <c r="M63" s="3"/>
      <c r="O63" s="33"/>
      <c r="P63" s="33"/>
      <c r="Q63" s="31"/>
      <c r="R63" s="31"/>
      <c r="S63" s="31"/>
    </row>
    <row r="64" spans="1:19" ht="17.25" customHeight="1">
      <c r="A64" s="31"/>
      <c r="B64" s="31"/>
      <c r="C64" s="31"/>
      <c r="D64" s="31"/>
      <c r="H64" s="31"/>
      <c r="I64" s="31"/>
      <c r="J64" s="31"/>
      <c r="K64" s="31"/>
      <c r="L64" s="31"/>
      <c r="M64" s="31"/>
      <c r="O64" s="33"/>
      <c r="P64" s="33"/>
      <c r="Q64" s="31"/>
      <c r="R64" s="31"/>
      <c r="S64" s="31"/>
    </row>
    <row r="65" spans="8:16" s="31" customFormat="1" ht="15" customHeight="1">
      <c r="H65" s="58"/>
      <c r="I65" s="58"/>
      <c r="J65" s="58"/>
      <c r="K65" s="58"/>
      <c r="L65" s="58"/>
      <c r="M65" s="58"/>
      <c r="O65" s="33"/>
      <c r="P65" s="33"/>
    </row>
    <row r="66" spans="1:19" s="31" customFormat="1" ht="15" customHeight="1">
      <c r="A66" s="58"/>
      <c r="B66" s="58"/>
      <c r="C66" s="58"/>
      <c r="D66" s="58"/>
      <c r="H66" s="3"/>
      <c r="I66" s="3"/>
      <c r="J66" s="3"/>
      <c r="K66" s="3"/>
      <c r="L66" s="3"/>
      <c r="M66" s="3"/>
      <c r="O66" s="4"/>
      <c r="P66" s="4"/>
      <c r="Q66" s="3"/>
      <c r="R66" s="3"/>
      <c r="S66" s="3"/>
    </row>
    <row r="67" spans="1:19" s="31" customFormat="1" ht="15" customHeight="1">
      <c r="A67" s="3"/>
      <c r="B67" s="3"/>
      <c r="C67" s="3"/>
      <c r="D67" s="3"/>
      <c r="O67" s="4"/>
      <c r="P67" s="4"/>
      <c r="Q67" s="3"/>
      <c r="R67" s="3"/>
      <c r="S67" s="3"/>
    </row>
    <row r="68" spans="1:19" s="34" customFormat="1" ht="21.75" customHeight="1">
      <c r="A68" s="31"/>
      <c r="B68" s="31"/>
      <c r="C68" s="31"/>
      <c r="D68" s="31"/>
      <c r="E68" s="58"/>
      <c r="F68" s="58"/>
      <c r="H68" s="31"/>
      <c r="I68" s="31"/>
      <c r="J68" s="31"/>
      <c r="K68" s="31"/>
      <c r="L68" s="31"/>
      <c r="M68" s="31"/>
      <c r="O68" s="4"/>
      <c r="P68" s="4"/>
      <c r="Q68" s="3"/>
      <c r="R68" s="3"/>
      <c r="S68" s="3"/>
    </row>
    <row r="69" spans="1:13" ht="17.25" customHeight="1">
      <c r="A69" s="31"/>
      <c r="B69" s="31"/>
      <c r="C69" s="31"/>
      <c r="D69" s="31"/>
      <c r="H69" s="31"/>
      <c r="I69" s="31"/>
      <c r="J69" s="31"/>
      <c r="K69" s="31"/>
      <c r="L69" s="31"/>
      <c r="M69" s="31"/>
    </row>
    <row r="70" spans="8:19" s="31" customFormat="1" ht="15" customHeight="1">
      <c r="H70" s="58"/>
      <c r="I70" s="58"/>
      <c r="J70" s="58"/>
      <c r="K70" s="58"/>
      <c r="L70" s="58"/>
      <c r="M70" s="58"/>
      <c r="O70" s="4"/>
      <c r="P70" s="4"/>
      <c r="Q70" s="3"/>
      <c r="R70" s="3"/>
      <c r="S70" s="3"/>
    </row>
    <row r="71" spans="8:19" s="31" customFormat="1" ht="15" customHeight="1">
      <c r="H71" s="3"/>
      <c r="I71" s="3"/>
      <c r="J71" s="3"/>
      <c r="K71" s="3"/>
      <c r="L71" s="3"/>
      <c r="M71" s="3"/>
      <c r="O71" s="4"/>
      <c r="P71" s="4"/>
      <c r="Q71" s="3"/>
      <c r="R71" s="3"/>
      <c r="S71" s="3"/>
    </row>
    <row r="72" spans="1:19" s="31" customFormat="1" ht="15" customHeight="1">
      <c r="A72" s="2"/>
      <c r="B72" s="2"/>
      <c r="C72" s="2"/>
      <c r="D72" s="3"/>
      <c r="O72" s="4"/>
      <c r="P72" s="4"/>
      <c r="Q72" s="3"/>
      <c r="R72" s="3"/>
      <c r="S72" s="3"/>
    </row>
    <row r="73" spans="1:19" s="31" customFormat="1" ht="15" customHeight="1">
      <c r="A73" s="2"/>
      <c r="B73" s="2"/>
      <c r="C73" s="2"/>
      <c r="D73" s="3"/>
      <c r="O73" s="4"/>
      <c r="P73" s="4"/>
      <c r="Q73" s="3"/>
      <c r="R73" s="3"/>
      <c r="S73" s="3"/>
    </row>
    <row r="74" spans="8:13" ht="10.5">
      <c r="H74" s="31"/>
      <c r="I74" s="31"/>
      <c r="J74" s="31"/>
      <c r="K74" s="31"/>
      <c r="L74" s="31"/>
      <c r="M74" s="31"/>
    </row>
    <row r="75" spans="8:13" ht="10.5">
      <c r="H75" s="31"/>
      <c r="I75" s="31"/>
      <c r="J75" s="31"/>
      <c r="K75" s="31"/>
      <c r="L75" s="31"/>
      <c r="M75" s="31"/>
    </row>
  </sheetData>
  <sheetProtection password="C631" sheet="1" objects="1" scenarios="1"/>
  <mergeCells count="92">
    <mergeCell ref="P20:P21"/>
    <mergeCell ref="Q20:Q21"/>
    <mergeCell ref="R20:R21"/>
    <mergeCell ref="S20:S21"/>
    <mergeCell ref="M14:M15"/>
    <mergeCell ref="R11:S11"/>
    <mergeCell ref="R26:R27"/>
    <mergeCell ref="S26:S27"/>
    <mergeCell ref="R14:R16"/>
    <mergeCell ref="P17:P18"/>
    <mergeCell ref="Q17:Q18"/>
    <mergeCell ref="P26:P27"/>
    <mergeCell ref="Q26:Q27"/>
    <mergeCell ref="L11:M11"/>
    <mergeCell ref="L31:L32"/>
    <mergeCell ref="M31:M32"/>
    <mergeCell ref="O29:O30"/>
    <mergeCell ref="O26:O27"/>
    <mergeCell ref="O31:O32"/>
    <mergeCell ref="A9:S9"/>
    <mergeCell ref="H6:M7"/>
    <mergeCell ref="L14:L15"/>
    <mergeCell ref="L27:L30"/>
    <mergeCell ref="M27:M30"/>
    <mergeCell ref="P14:P16"/>
    <mergeCell ref="Q14:Q16"/>
    <mergeCell ref="S14:S16"/>
    <mergeCell ref="K14:K15"/>
    <mergeCell ref="J14:J15"/>
    <mergeCell ref="L54:L55"/>
    <mergeCell ref="M39:M40"/>
    <mergeCell ref="M54:M55"/>
    <mergeCell ref="L39:L40"/>
    <mergeCell ref="L45:L46"/>
    <mergeCell ref="M45:M46"/>
    <mergeCell ref="L42:L44"/>
    <mergeCell ref="M42:M44"/>
    <mergeCell ref="K54:K55"/>
    <mergeCell ref="J54:J55"/>
    <mergeCell ref="J52:J53"/>
    <mergeCell ref="K52:K53"/>
    <mergeCell ref="K48:K51"/>
    <mergeCell ref="J39:J40"/>
    <mergeCell ref="K39:K40"/>
    <mergeCell ref="J45:J46"/>
    <mergeCell ref="K45:K46"/>
    <mergeCell ref="J42:J44"/>
    <mergeCell ref="K42:K44"/>
    <mergeCell ref="O37:O38"/>
    <mergeCell ref="O39:O40"/>
    <mergeCell ref="J37:J38"/>
    <mergeCell ref="K37:K38"/>
    <mergeCell ref="M37:M38"/>
    <mergeCell ref="L37:L38"/>
    <mergeCell ref="E11:F11"/>
    <mergeCell ref="J27:J30"/>
    <mergeCell ref="K27:K30"/>
    <mergeCell ref="J31:J32"/>
    <mergeCell ref="K31:K32"/>
    <mergeCell ref="E17:E22"/>
    <mergeCell ref="F17:F22"/>
    <mergeCell ref="J16:J24"/>
    <mergeCell ref="K16:K24"/>
    <mergeCell ref="E15:E16"/>
    <mergeCell ref="R17:R18"/>
    <mergeCell ref="S17:S18"/>
    <mergeCell ref="A13:F13"/>
    <mergeCell ref="C15:C16"/>
    <mergeCell ref="D15:D16"/>
    <mergeCell ref="C17:C22"/>
    <mergeCell ref="L16:L24"/>
    <mergeCell ref="M16:M24"/>
    <mergeCell ref="A14:F14"/>
    <mergeCell ref="D17:D22"/>
    <mergeCell ref="C23:C49"/>
    <mergeCell ref="D23:D49"/>
    <mergeCell ref="C50:C53"/>
    <mergeCell ref="D50:D53"/>
    <mergeCell ref="E50:E53"/>
    <mergeCell ref="F50:F53"/>
    <mergeCell ref="E23:E49"/>
    <mergeCell ref="F23:F49"/>
    <mergeCell ref="F15:F16"/>
    <mergeCell ref="L48:L51"/>
    <mergeCell ref="M48:M51"/>
    <mergeCell ref="M52:M53"/>
    <mergeCell ref="L52:L53"/>
    <mergeCell ref="J33:J34"/>
    <mergeCell ref="K33:K34"/>
    <mergeCell ref="L33:L34"/>
    <mergeCell ref="M33:M34"/>
    <mergeCell ref="J48:J51"/>
  </mergeCells>
  <hyperlinks>
    <hyperlink ref="S8" r:id="rId1" display="http://autokraski.dn.ua"/>
  </hyperlinks>
  <printOptions horizontalCentered="1"/>
  <pageMargins left="0.2362204724409449" right="0.1968503937007874" top="0.18" bottom="0.1968503937007874" header="0.18" footer="0.1968503937007874"/>
  <pageSetup fitToHeight="1" fitToWidth="1" horizontalDpi="600" verticalDpi="600" orientation="landscape" paperSize="9" scale="84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111111120"/>
  <dimension ref="B1:I57"/>
  <sheetViews>
    <sheetView tabSelected="1" view="pageBreakPreview" zoomScaleSheetLayoutView="100" workbookViewId="0" topLeftCell="A34">
      <selection activeCell="B41" sqref="B41"/>
    </sheetView>
  </sheetViews>
  <sheetFormatPr defaultColWidth="9.00390625" defaultRowHeight="12.75"/>
  <cols>
    <col min="1" max="1" width="5.25390625" style="37" customWidth="1"/>
    <col min="2" max="2" width="44.75390625" style="36" customWidth="1"/>
    <col min="3" max="3" width="12.75390625" style="135" customWidth="1"/>
    <col min="4" max="4" width="17.75390625" style="36" customWidth="1"/>
    <col min="5" max="5" width="15.75390625" style="11" hidden="1" customWidth="1"/>
    <col min="6" max="6" width="19.75390625" style="37" customWidth="1"/>
    <col min="7" max="7" width="10.625" style="37" customWidth="1"/>
    <col min="8" max="8" width="14.875" style="37" customWidth="1"/>
    <col min="9" max="9" width="7.875" style="37" hidden="1" customWidth="1"/>
    <col min="10" max="16384" width="7.875" style="37" customWidth="1"/>
  </cols>
  <sheetData>
    <row r="1" spans="2:8" ht="21" customHeight="1">
      <c r="B1" s="290" t="s">
        <v>144</v>
      </c>
      <c r="C1" s="120"/>
      <c r="D1" s="52"/>
      <c r="E1" s="52"/>
      <c r="F1" s="52"/>
      <c r="G1" s="156" t="s">
        <v>198</v>
      </c>
      <c r="H1" s="52"/>
    </row>
    <row r="2" spans="2:8" ht="16.5" customHeight="1">
      <c r="B2" s="290"/>
      <c r="C2" s="120"/>
      <c r="D2" s="155"/>
      <c r="E2" s="155"/>
      <c r="F2" s="155"/>
      <c r="G2" s="157" t="s">
        <v>199</v>
      </c>
      <c r="H2" s="73"/>
    </row>
    <row r="3" spans="2:8" ht="18.75" customHeight="1">
      <c r="B3" s="290"/>
      <c r="C3" s="120"/>
      <c r="D3" s="155"/>
      <c r="E3" s="155"/>
      <c r="F3" s="155"/>
      <c r="G3" s="157" t="s">
        <v>200</v>
      </c>
      <c r="H3" s="101"/>
    </row>
    <row r="4" spans="2:8" s="7" customFormat="1" ht="12.75">
      <c r="B4" s="166"/>
      <c r="C4" s="166"/>
      <c r="D4" s="167"/>
      <c r="E4" s="167"/>
      <c r="F4" s="167"/>
      <c r="G4" s="168" t="s">
        <v>201</v>
      </c>
      <c r="H4" s="169"/>
    </row>
    <row r="5" spans="2:8" ht="49.5" customHeight="1">
      <c r="B5" s="297" t="str">
        <f>IF($I$7=0,"ОПТОВЫЙ ПРЕЙСКУРАНТ ЦЕН на автоэмали ВИКА-металлик","РОЗНИЧНЫЙ ПРЕЙСКУРАНТ ЦЕН на автоэмали ВИКА-металлик")</f>
        <v>ОПТОВЫЙ ПРЕЙСКУРАНТ ЦЕН на автоэмали ВИКА-металлик</v>
      </c>
      <c r="C5" s="297"/>
      <c r="D5" s="297"/>
      <c r="E5" s="297"/>
      <c r="F5" s="297"/>
      <c r="G5" s="53"/>
      <c r="H5" s="53"/>
    </row>
    <row r="6" spans="3:9" s="38" customFormat="1" ht="21" customHeight="1" thickBot="1">
      <c r="C6" s="130"/>
      <c r="G6" s="112">
        <v>38901</v>
      </c>
      <c r="H6" s="275" t="s">
        <v>273</v>
      </c>
      <c r="I6" s="276" t="s">
        <v>274</v>
      </c>
    </row>
    <row r="7" spans="2:9" s="49" customFormat="1" ht="30" customHeight="1" thickBot="1">
      <c r="B7" s="214" t="s">
        <v>4</v>
      </c>
      <c r="C7" s="215" t="s">
        <v>114</v>
      </c>
      <c r="D7" s="216" t="s">
        <v>115</v>
      </c>
      <c r="E7" s="218" t="s">
        <v>223</v>
      </c>
      <c r="F7" s="217" t="s">
        <v>173</v>
      </c>
      <c r="G7" s="61"/>
      <c r="H7" s="102">
        <v>0</v>
      </c>
      <c r="I7" s="103">
        <v>0</v>
      </c>
    </row>
    <row r="8" spans="2:7" s="50" customFormat="1" ht="15" customHeight="1">
      <c r="B8" s="225" t="s">
        <v>271</v>
      </c>
      <c r="C8" s="226">
        <v>0.9</v>
      </c>
      <c r="D8" s="227">
        <v>6</v>
      </c>
      <c r="E8" s="208">
        <v>87.5</v>
      </c>
      <c r="F8" s="209">
        <f aca="true" t="shared" si="0" ref="F8:F44">IF($I$7=0,(E8-E8/100*$H$7),ROUND((E8-E8/100*$H$7+((E8-E8/100*$H$7)/100*$I$7)),0))</f>
        <v>87.5</v>
      </c>
      <c r="G8" s="62"/>
    </row>
    <row r="9" spans="2:7" s="50" customFormat="1" ht="15" customHeight="1">
      <c r="B9" s="228" t="s">
        <v>227</v>
      </c>
      <c r="C9" s="219">
        <v>0.85</v>
      </c>
      <c r="D9" s="220">
        <v>6</v>
      </c>
      <c r="E9" s="206">
        <v>90</v>
      </c>
      <c r="F9" s="147">
        <f t="shared" si="0"/>
        <v>90</v>
      </c>
      <c r="G9" s="62"/>
    </row>
    <row r="10" spans="2:7" s="50" customFormat="1" ht="15" customHeight="1">
      <c r="B10" s="228" t="s">
        <v>230</v>
      </c>
      <c r="C10" s="219">
        <v>0.9</v>
      </c>
      <c r="D10" s="220">
        <v>6</v>
      </c>
      <c r="E10" s="206">
        <v>90</v>
      </c>
      <c r="F10" s="147">
        <f t="shared" si="0"/>
        <v>90</v>
      </c>
      <c r="G10" s="62"/>
    </row>
    <row r="11" spans="2:7" s="50" customFormat="1" ht="15" customHeight="1">
      <c r="B11" s="228" t="s">
        <v>232</v>
      </c>
      <c r="C11" s="219">
        <v>0.93</v>
      </c>
      <c r="D11" s="220">
        <v>6</v>
      </c>
      <c r="E11" s="206">
        <v>90</v>
      </c>
      <c r="F11" s="147">
        <f t="shared" si="0"/>
        <v>90</v>
      </c>
      <c r="G11" s="62"/>
    </row>
    <row r="12" spans="2:7" s="50" customFormat="1" ht="15" customHeight="1">
      <c r="B12" s="228" t="s">
        <v>233</v>
      </c>
      <c r="C12" s="219">
        <v>0.87</v>
      </c>
      <c r="D12" s="220">
        <v>6</v>
      </c>
      <c r="E12" s="206">
        <v>90</v>
      </c>
      <c r="F12" s="147">
        <f t="shared" si="0"/>
        <v>90</v>
      </c>
      <c r="G12" s="62"/>
    </row>
    <row r="13" spans="2:7" s="50" customFormat="1" ht="15" customHeight="1">
      <c r="B13" s="228" t="s">
        <v>224</v>
      </c>
      <c r="C13" s="219">
        <v>0.9</v>
      </c>
      <c r="D13" s="220">
        <v>6</v>
      </c>
      <c r="E13" s="206">
        <v>100</v>
      </c>
      <c r="F13" s="147">
        <f t="shared" si="0"/>
        <v>100</v>
      </c>
      <c r="G13" s="62"/>
    </row>
    <row r="14" spans="2:7" s="50" customFormat="1" ht="15" customHeight="1">
      <c r="B14" s="228" t="s">
        <v>225</v>
      </c>
      <c r="C14" s="219">
        <v>0.9</v>
      </c>
      <c r="D14" s="220">
        <v>6</v>
      </c>
      <c r="E14" s="206">
        <v>100</v>
      </c>
      <c r="F14" s="147">
        <f t="shared" si="0"/>
        <v>100</v>
      </c>
      <c r="G14" s="62"/>
    </row>
    <row r="15" spans="2:7" s="50" customFormat="1" ht="15" customHeight="1">
      <c r="B15" s="228" t="s">
        <v>226</v>
      </c>
      <c r="C15" s="219">
        <v>0.9</v>
      </c>
      <c r="D15" s="220">
        <v>6</v>
      </c>
      <c r="E15" s="206">
        <v>100</v>
      </c>
      <c r="F15" s="147">
        <f t="shared" si="0"/>
        <v>100</v>
      </c>
      <c r="G15" s="62"/>
    </row>
    <row r="16" spans="2:7" s="50" customFormat="1" ht="15" customHeight="1">
      <c r="B16" s="228" t="s">
        <v>234</v>
      </c>
      <c r="C16" s="219">
        <v>0.91</v>
      </c>
      <c r="D16" s="220">
        <v>6</v>
      </c>
      <c r="E16" s="206">
        <v>100</v>
      </c>
      <c r="F16" s="147">
        <f t="shared" si="0"/>
        <v>100</v>
      </c>
      <c r="G16" s="62"/>
    </row>
    <row r="17" spans="2:7" s="50" customFormat="1" ht="15" customHeight="1">
      <c r="B17" s="228" t="s">
        <v>235</v>
      </c>
      <c r="C17" s="219">
        <v>0.9</v>
      </c>
      <c r="D17" s="220">
        <v>6</v>
      </c>
      <c r="E17" s="206">
        <v>100</v>
      </c>
      <c r="F17" s="147">
        <f t="shared" si="0"/>
        <v>100</v>
      </c>
      <c r="G17" s="62"/>
    </row>
    <row r="18" spans="2:6" ht="15">
      <c r="B18" s="228" t="s">
        <v>236</v>
      </c>
      <c r="C18" s="219">
        <v>0.9</v>
      </c>
      <c r="D18" s="220">
        <v>6</v>
      </c>
      <c r="E18" s="206">
        <v>100</v>
      </c>
      <c r="F18" s="147">
        <f t="shared" si="0"/>
        <v>100</v>
      </c>
    </row>
    <row r="19" spans="2:6" ht="15">
      <c r="B19" s="228" t="s">
        <v>237</v>
      </c>
      <c r="C19" s="219">
        <v>0.9</v>
      </c>
      <c r="D19" s="220">
        <v>6</v>
      </c>
      <c r="E19" s="206">
        <v>100</v>
      </c>
      <c r="F19" s="147">
        <f t="shared" si="0"/>
        <v>100</v>
      </c>
    </row>
    <row r="20" spans="2:6" ht="15">
      <c r="B20" s="228" t="s">
        <v>238</v>
      </c>
      <c r="C20" s="219">
        <v>0.93</v>
      </c>
      <c r="D20" s="220">
        <v>6</v>
      </c>
      <c r="E20" s="206">
        <v>100</v>
      </c>
      <c r="F20" s="147">
        <f t="shared" si="0"/>
        <v>100</v>
      </c>
    </row>
    <row r="21" spans="2:6" ht="15">
      <c r="B21" s="228" t="s">
        <v>239</v>
      </c>
      <c r="C21" s="219">
        <v>0.88</v>
      </c>
      <c r="D21" s="220">
        <v>6</v>
      </c>
      <c r="E21" s="206">
        <v>100</v>
      </c>
      <c r="F21" s="147">
        <f t="shared" si="0"/>
        <v>100</v>
      </c>
    </row>
    <row r="22" spans="2:6" ht="15">
      <c r="B22" s="228" t="s">
        <v>241</v>
      </c>
      <c r="C22" s="219">
        <v>0.93</v>
      </c>
      <c r="D22" s="220">
        <v>6</v>
      </c>
      <c r="E22" s="206">
        <v>100</v>
      </c>
      <c r="F22" s="147">
        <f t="shared" si="0"/>
        <v>100</v>
      </c>
    </row>
    <row r="23" spans="2:6" ht="15">
      <c r="B23" s="228" t="s">
        <v>242</v>
      </c>
      <c r="C23" s="219">
        <v>0.9</v>
      </c>
      <c r="D23" s="220">
        <v>6</v>
      </c>
      <c r="E23" s="206">
        <v>100</v>
      </c>
      <c r="F23" s="147">
        <f t="shared" si="0"/>
        <v>100</v>
      </c>
    </row>
    <row r="24" spans="2:6" ht="15">
      <c r="B24" s="228" t="s">
        <v>244</v>
      </c>
      <c r="C24" s="219">
        <v>0.9</v>
      </c>
      <c r="D24" s="220">
        <v>6</v>
      </c>
      <c r="E24" s="206">
        <v>100</v>
      </c>
      <c r="F24" s="147">
        <f t="shared" si="0"/>
        <v>100</v>
      </c>
    </row>
    <row r="25" spans="2:6" ht="15">
      <c r="B25" s="228" t="s">
        <v>245</v>
      </c>
      <c r="C25" s="219">
        <v>0.9</v>
      </c>
      <c r="D25" s="220">
        <v>6</v>
      </c>
      <c r="E25" s="206">
        <v>100</v>
      </c>
      <c r="F25" s="147">
        <f t="shared" si="0"/>
        <v>100</v>
      </c>
    </row>
    <row r="26" spans="2:6" ht="15">
      <c r="B26" s="228" t="s">
        <v>246</v>
      </c>
      <c r="C26" s="219">
        <v>0.9</v>
      </c>
      <c r="D26" s="220">
        <v>6</v>
      </c>
      <c r="E26" s="206">
        <v>100</v>
      </c>
      <c r="F26" s="147">
        <f t="shared" si="0"/>
        <v>100</v>
      </c>
    </row>
    <row r="27" spans="2:6" ht="15">
      <c r="B27" s="228" t="s">
        <v>272</v>
      </c>
      <c r="C27" s="219">
        <v>0.9</v>
      </c>
      <c r="D27" s="220">
        <v>6</v>
      </c>
      <c r="E27" s="206">
        <v>105</v>
      </c>
      <c r="F27" s="147">
        <f t="shared" si="0"/>
        <v>105</v>
      </c>
    </row>
    <row r="28" spans="2:6" ht="15">
      <c r="B28" s="228" t="s">
        <v>243</v>
      </c>
      <c r="C28" s="219">
        <v>0.88</v>
      </c>
      <c r="D28" s="220">
        <v>6</v>
      </c>
      <c r="E28" s="206">
        <v>105</v>
      </c>
      <c r="F28" s="147">
        <f t="shared" si="0"/>
        <v>105</v>
      </c>
    </row>
    <row r="29" spans="2:6" ht="15">
      <c r="B29" s="228" t="s">
        <v>231</v>
      </c>
      <c r="C29" s="219">
        <v>0.93</v>
      </c>
      <c r="D29" s="220">
        <v>6</v>
      </c>
      <c r="E29" s="206">
        <v>110</v>
      </c>
      <c r="F29" s="147">
        <f t="shared" si="0"/>
        <v>110</v>
      </c>
    </row>
    <row r="30" spans="2:6" ht="15">
      <c r="B30" s="228" t="s">
        <v>247</v>
      </c>
      <c r="C30" s="219">
        <v>0.89</v>
      </c>
      <c r="D30" s="220">
        <v>6</v>
      </c>
      <c r="E30" s="206">
        <v>110</v>
      </c>
      <c r="F30" s="147">
        <f t="shared" si="0"/>
        <v>110</v>
      </c>
    </row>
    <row r="31" spans="2:6" ht="15">
      <c r="B31" s="228" t="s">
        <v>248</v>
      </c>
      <c r="C31" s="219">
        <v>0.9</v>
      </c>
      <c r="D31" s="220">
        <v>6</v>
      </c>
      <c r="E31" s="206">
        <v>110</v>
      </c>
      <c r="F31" s="147">
        <f t="shared" si="0"/>
        <v>110</v>
      </c>
    </row>
    <row r="32" spans="2:6" ht="15">
      <c r="B32" s="228" t="s">
        <v>249</v>
      </c>
      <c r="C32" s="219">
        <v>0.92</v>
      </c>
      <c r="D32" s="220">
        <v>6</v>
      </c>
      <c r="E32" s="206">
        <v>110</v>
      </c>
      <c r="F32" s="147">
        <f t="shared" si="0"/>
        <v>110</v>
      </c>
    </row>
    <row r="33" spans="2:6" ht="15">
      <c r="B33" s="228" t="s">
        <v>250</v>
      </c>
      <c r="C33" s="219">
        <v>0.89</v>
      </c>
      <c r="D33" s="220">
        <v>6</v>
      </c>
      <c r="E33" s="206">
        <v>110</v>
      </c>
      <c r="F33" s="147">
        <f t="shared" si="0"/>
        <v>110</v>
      </c>
    </row>
    <row r="34" spans="2:6" ht="15">
      <c r="B34" s="228" t="s">
        <v>251</v>
      </c>
      <c r="C34" s="219">
        <v>0.86</v>
      </c>
      <c r="D34" s="220">
        <v>6</v>
      </c>
      <c r="E34" s="206">
        <v>110</v>
      </c>
      <c r="F34" s="147">
        <f t="shared" si="0"/>
        <v>110</v>
      </c>
    </row>
    <row r="35" spans="2:6" ht="15">
      <c r="B35" s="228" t="s">
        <v>252</v>
      </c>
      <c r="C35" s="219">
        <v>0.91</v>
      </c>
      <c r="D35" s="220">
        <v>6</v>
      </c>
      <c r="E35" s="206">
        <v>110</v>
      </c>
      <c r="F35" s="147">
        <f t="shared" si="0"/>
        <v>110</v>
      </c>
    </row>
    <row r="36" spans="2:6" ht="15">
      <c r="B36" s="228" t="s">
        <v>253</v>
      </c>
      <c r="C36" s="219">
        <v>0.91</v>
      </c>
      <c r="D36" s="220">
        <v>6</v>
      </c>
      <c r="E36" s="206">
        <v>110</v>
      </c>
      <c r="F36" s="147">
        <f t="shared" si="0"/>
        <v>110</v>
      </c>
    </row>
    <row r="37" spans="2:6" ht="15">
      <c r="B37" s="228" t="s">
        <v>254</v>
      </c>
      <c r="C37" s="219">
        <v>0.93</v>
      </c>
      <c r="D37" s="220">
        <v>6</v>
      </c>
      <c r="E37" s="206">
        <v>110</v>
      </c>
      <c r="F37" s="147">
        <f t="shared" si="0"/>
        <v>110</v>
      </c>
    </row>
    <row r="38" spans="2:6" ht="15">
      <c r="B38" s="228" t="s">
        <v>255</v>
      </c>
      <c r="C38" s="219">
        <v>0.9</v>
      </c>
      <c r="D38" s="220">
        <v>6</v>
      </c>
      <c r="E38" s="206">
        <v>110</v>
      </c>
      <c r="F38" s="147">
        <f t="shared" si="0"/>
        <v>110</v>
      </c>
    </row>
    <row r="39" spans="2:6" ht="15">
      <c r="B39" s="228" t="s">
        <v>256</v>
      </c>
      <c r="C39" s="219">
        <v>0.88</v>
      </c>
      <c r="D39" s="220">
        <v>6</v>
      </c>
      <c r="E39" s="206">
        <v>110</v>
      </c>
      <c r="F39" s="147">
        <f t="shared" si="0"/>
        <v>110</v>
      </c>
    </row>
    <row r="40" spans="2:6" ht="15">
      <c r="B40" s="228" t="s">
        <v>257</v>
      </c>
      <c r="C40" s="219">
        <v>0.82</v>
      </c>
      <c r="D40" s="220">
        <v>6</v>
      </c>
      <c r="E40" s="206">
        <v>110</v>
      </c>
      <c r="F40" s="147">
        <f t="shared" si="0"/>
        <v>110</v>
      </c>
    </row>
    <row r="41" spans="2:6" ht="15">
      <c r="B41" s="228" t="s">
        <v>228</v>
      </c>
      <c r="C41" s="219">
        <v>0.9</v>
      </c>
      <c r="D41" s="220">
        <v>6</v>
      </c>
      <c r="E41" s="206">
        <v>120</v>
      </c>
      <c r="F41" s="147">
        <f t="shared" si="0"/>
        <v>120</v>
      </c>
    </row>
    <row r="42" spans="2:6" ht="15">
      <c r="B42" s="228" t="s">
        <v>229</v>
      </c>
      <c r="C42" s="219">
        <v>0.9</v>
      </c>
      <c r="D42" s="220">
        <v>6</v>
      </c>
      <c r="E42" s="206">
        <v>120</v>
      </c>
      <c r="F42" s="147">
        <f t="shared" si="0"/>
        <v>120</v>
      </c>
    </row>
    <row r="43" spans="2:6" ht="15">
      <c r="B43" s="228" t="s">
        <v>240</v>
      </c>
      <c r="C43" s="219">
        <v>0.956</v>
      </c>
      <c r="D43" s="220">
        <v>6</v>
      </c>
      <c r="E43" s="206">
        <v>120</v>
      </c>
      <c r="F43" s="147">
        <f t="shared" si="0"/>
        <v>120</v>
      </c>
    </row>
    <row r="44" spans="2:6" ht="15.75" thickBot="1">
      <c r="B44" s="222" t="s">
        <v>258</v>
      </c>
      <c r="C44" s="223">
        <v>0.45</v>
      </c>
      <c r="D44" s="224">
        <v>24</v>
      </c>
      <c r="E44" s="207">
        <v>8</v>
      </c>
      <c r="F44" s="150">
        <f t="shared" si="0"/>
        <v>8</v>
      </c>
    </row>
    <row r="45" spans="2:6" ht="15">
      <c r="B45" s="113"/>
      <c r="C45" s="131"/>
      <c r="D45" s="114"/>
      <c r="E45" s="78"/>
      <c r="F45" s="62"/>
    </row>
    <row r="46" spans="2:8" ht="53.25" customHeight="1">
      <c r="B46" s="297" t="str">
        <f>IF($I$7=0,"ОПТОВЫЙ ПРЕЙСКУРАНТ ЦЕН на автоэмали ВИКА-перламутры","РОЗНИЧНЫЙ ПРЕЙСКУРАНТ ЦЕН на автоэмали ВИКА-перламутры")</f>
        <v>ОПТОВЫЙ ПРЕЙСКУРАНТ ЦЕН на автоэмали ВИКА-перламутры</v>
      </c>
      <c r="C46" s="297"/>
      <c r="D46" s="297"/>
      <c r="E46" s="297"/>
      <c r="F46" s="297"/>
      <c r="G46" s="53"/>
      <c r="H46" s="53"/>
    </row>
    <row r="47" spans="2:9" ht="15" thickBot="1">
      <c r="B47" s="229"/>
      <c r="C47" s="230"/>
      <c r="D47" s="229"/>
      <c r="E47" s="229"/>
      <c r="F47" s="229"/>
      <c r="G47" s="112">
        <v>38901</v>
      </c>
      <c r="H47" s="275" t="s">
        <v>273</v>
      </c>
      <c r="I47" s="276" t="s">
        <v>274</v>
      </c>
    </row>
    <row r="48" spans="2:9" ht="30.75" thickBot="1">
      <c r="B48" s="210" t="s">
        <v>4</v>
      </c>
      <c r="C48" s="211" t="s">
        <v>114</v>
      </c>
      <c r="D48" s="212" t="s">
        <v>115</v>
      </c>
      <c r="E48" s="213" t="s">
        <v>223</v>
      </c>
      <c r="F48" s="221" t="s">
        <v>173</v>
      </c>
      <c r="G48" s="61"/>
      <c r="H48" s="102">
        <v>0</v>
      </c>
      <c r="I48" s="103">
        <v>0</v>
      </c>
    </row>
    <row r="49" spans="2:9" ht="15">
      <c r="B49" s="242" t="s">
        <v>259</v>
      </c>
      <c r="C49" s="243">
        <v>0.89</v>
      </c>
      <c r="D49" s="244">
        <v>6</v>
      </c>
      <c r="E49" s="245">
        <v>74</v>
      </c>
      <c r="F49" s="146">
        <f aca="true" t="shared" si="1" ref="F49:F54">IF($I$48=0,(E49-E49/100*$H$48),ROUND((E49-E49/100*$H$48+((E49-E49/100*$H$48)/100*$I$48)),0))</f>
        <v>74</v>
      </c>
      <c r="G49" s="62"/>
      <c r="H49" s="50"/>
      <c r="I49" s="50"/>
    </row>
    <row r="50" spans="2:9" ht="15">
      <c r="B50" s="228" t="s">
        <v>260</v>
      </c>
      <c r="C50" s="219">
        <v>0.85</v>
      </c>
      <c r="D50" s="220">
        <v>6</v>
      </c>
      <c r="E50" s="206">
        <v>74</v>
      </c>
      <c r="F50" s="209">
        <f t="shared" si="1"/>
        <v>74</v>
      </c>
      <c r="G50" s="62"/>
      <c r="H50" s="50"/>
      <c r="I50" s="50"/>
    </row>
    <row r="51" spans="2:9" ht="15">
      <c r="B51" s="228" t="s">
        <v>261</v>
      </c>
      <c r="C51" s="219">
        <v>0.87</v>
      </c>
      <c r="D51" s="220">
        <v>6</v>
      </c>
      <c r="E51" s="206">
        <v>89.5</v>
      </c>
      <c r="F51" s="209">
        <f t="shared" si="1"/>
        <v>89.5</v>
      </c>
      <c r="G51" s="62"/>
      <c r="H51" s="50"/>
      <c r="I51" s="50"/>
    </row>
    <row r="52" spans="2:9" ht="15">
      <c r="B52" s="228" t="s">
        <v>262</v>
      </c>
      <c r="C52" s="219">
        <v>0.9</v>
      </c>
      <c r="D52" s="220">
        <v>6</v>
      </c>
      <c r="E52" s="206">
        <v>89.5</v>
      </c>
      <c r="F52" s="209">
        <f t="shared" si="1"/>
        <v>89.5</v>
      </c>
      <c r="G52" s="62"/>
      <c r="H52" s="50"/>
      <c r="I52" s="50"/>
    </row>
    <row r="53" spans="2:9" ht="15">
      <c r="B53" s="228" t="s">
        <v>263</v>
      </c>
      <c r="C53" s="219">
        <v>0.92</v>
      </c>
      <c r="D53" s="220">
        <v>6</v>
      </c>
      <c r="E53" s="206">
        <v>95</v>
      </c>
      <c r="F53" s="209">
        <f t="shared" si="1"/>
        <v>95</v>
      </c>
      <c r="G53" s="62"/>
      <c r="H53" s="50"/>
      <c r="I53" s="50"/>
    </row>
    <row r="54" spans="2:9" ht="15.75" thickBot="1">
      <c r="B54" s="222" t="s">
        <v>258</v>
      </c>
      <c r="C54" s="223">
        <v>0.45</v>
      </c>
      <c r="D54" s="224">
        <v>24</v>
      </c>
      <c r="E54" s="207">
        <v>8</v>
      </c>
      <c r="F54" s="246">
        <f t="shared" si="1"/>
        <v>8</v>
      </c>
      <c r="G54" s="62"/>
      <c r="H54" s="50"/>
      <c r="I54" s="50"/>
    </row>
    <row r="55" spans="2:6" ht="15">
      <c r="B55" s="113"/>
      <c r="C55" s="131"/>
      <c r="D55" s="114"/>
      <c r="E55" s="77"/>
      <c r="F55" s="62"/>
    </row>
    <row r="56" spans="2:6" ht="14.25">
      <c r="B56" s="32" t="s">
        <v>5</v>
      </c>
      <c r="C56" s="133"/>
      <c r="D56" s="32"/>
      <c r="F56" s="151" t="s">
        <v>160</v>
      </c>
    </row>
    <row r="57" spans="2:3" ht="14.25">
      <c r="B57" s="48" t="s">
        <v>6</v>
      </c>
      <c r="C57" s="134"/>
    </row>
    <row r="63" ht="21.75" customHeight="1"/>
  </sheetData>
  <sheetProtection password="C631" sheet="1" objects="1" scenarios="1"/>
  <mergeCells count="3">
    <mergeCell ref="B1:B3"/>
    <mergeCell ref="B5:F5"/>
    <mergeCell ref="B46:F46"/>
  </mergeCells>
  <hyperlinks>
    <hyperlink ref="G4" r:id="rId1" display="http://autokraski.dn.ua"/>
  </hyperlinks>
  <printOptions horizontalCentered="1"/>
  <pageMargins left="0.2362204724409449" right="0.1968503937007874" top="0.47" bottom="0.1968503937007874" header="0.1968503937007874" footer="0.1968503937007874"/>
  <pageSetup horizontalDpi="600" verticalDpi="600" orientation="portrait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Chaos DD Studio 2000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USER_RE6</dc:creator>
  <cp:keywords/>
  <dc:description/>
  <cp:lastModifiedBy>USER</cp:lastModifiedBy>
  <cp:lastPrinted>2006-07-01T10:10:06Z</cp:lastPrinted>
  <dcterms:created xsi:type="dcterms:W3CDTF">2003-10-01T09:45:47Z</dcterms:created>
  <dcterms:modified xsi:type="dcterms:W3CDTF">2006-07-04T11:36:19Z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